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31 сесія\проекти 31\31 сесія\2.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Лист1!$A$1:$H$209</definedName>
  </definedNames>
  <calcPr calcId="162913" fullCalcOnLoad="1"/>
</workbook>
</file>

<file path=xl/calcChain.xml><?xml version="1.0" encoding="utf-8"?>
<calcChain xmlns="http://schemas.openxmlformats.org/spreadsheetml/2006/main">
  <c r="H156" i="1" l="1"/>
  <c r="H157" i="1"/>
  <c r="H101" i="1"/>
  <c r="H102" i="1"/>
  <c r="H100" i="1" s="1"/>
  <c r="H103" i="1"/>
  <c r="H104" i="1"/>
  <c r="H105" i="1"/>
  <c r="H106" i="1"/>
  <c r="H107" i="1"/>
  <c r="H89" i="1"/>
  <c r="H108" i="1"/>
  <c r="G100" i="1"/>
  <c r="F100" i="1"/>
  <c r="F84" i="1"/>
  <c r="F83" i="1" s="1"/>
  <c r="F90" i="1"/>
  <c r="F92" i="1"/>
  <c r="F95" i="1"/>
  <c r="F97" i="1"/>
  <c r="H14" i="1"/>
  <c r="H172" i="1"/>
  <c r="H111" i="1"/>
  <c r="H112" i="1"/>
  <c r="H114" i="1"/>
  <c r="H113" i="1" s="1"/>
  <c r="H110" i="1" s="1"/>
  <c r="H115" i="1"/>
  <c r="H117" i="1"/>
  <c r="H116" i="1" s="1"/>
  <c r="H118" i="1"/>
  <c r="H119" i="1"/>
  <c r="H120" i="1"/>
  <c r="H121" i="1"/>
  <c r="H122" i="1"/>
  <c r="H124" i="1"/>
  <c r="H125" i="1"/>
  <c r="H126" i="1"/>
  <c r="H127" i="1"/>
  <c r="H128" i="1"/>
  <c r="H131" i="1"/>
  <c r="H129" i="1"/>
  <c r="H123" i="1"/>
  <c r="H130" i="1"/>
  <c r="F113" i="1"/>
  <c r="F110" i="1" s="1"/>
  <c r="F116" i="1"/>
  <c r="G113" i="1"/>
  <c r="G110" i="1" s="1"/>
  <c r="G116" i="1"/>
  <c r="H173" i="1"/>
  <c r="H169" i="1"/>
  <c r="H168" i="1" s="1"/>
  <c r="H170" i="1"/>
  <c r="H171" i="1"/>
  <c r="H15" i="1"/>
  <c r="H13" i="1"/>
  <c r="H12" i="1" s="1"/>
  <c r="H10" i="1" s="1"/>
  <c r="H20" i="1"/>
  <c r="H19" i="1"/>
  <c r="H21" i="1"/>
  <c r="H22" i="1"/>
  <c r="H32" i="1"/>
  <c r="H34" i="1"/>
  <c r="H41" i="1"/>
  <c r="H42" i="1"/>
  <c r="H43" i="1"/>
  <c r="H44" i="1"/>
  <c r="H45" i="1"/>
  <c r="H48" i="1"/>
  <c r="H49" i="1"/>
  <c r="H50" i="1"/>
  <c r="H51" i="1"/>
  <c r="H85" i="1"/>
  <c r="H86" i="1"/>
  <c r="H84" i="1" s="1"/>
  <c r="H87" i="1"/>
  <c r="H88" i="1"/>
  <c r="H91" i="1"/>
  <c r="H90" i="1"/>
  <c r="H93" i="1"/>
  <c r="H92" i="1"/>
  <c r="H94" i="1"/>
  <c r="H96" i="1"/>
  <c r="H95" i="1" s="1"/>
  <c r="H98" i="1"/>
  <c r="H97" i="1"/>
  <c r="H99" i="1"/>
  <c r="H109" i="1"/>
  <c r="H54" i="1"/>
  <c r="H53" i="1" s="1"/>
  <c r="H55" i="1"/>
  <c r="H56" i="1"/>
  <c r="H68" i="1"/>
  <c r="H67" i="1"/>
  <c r="H69" i="1"/>
  <c r="H70" i="1"/>
  <c r="H71" i="1"/>
  <c r="H72" i="1"/>
  <c r="H73" i="1"/>
  <c r="H74" i="1"/>
  <c r="H75" i="1"/>
  <c r="H64" i="1"/>
  <c r="F132" i="1"/>
  <c r="G132" i="1"/>
  <c r="H132" i="1"/>
  <c r="H142" i="1"/>
  <c r="H141" i="1" s="1"/>
  <c r="H143" i="1"/>
  <c r="H144" i="1"/>
  <c r="H145" i="1"/>
  <c r="H147" i="1"/>
  <c r="H146" i="1" s="1"/>
  <c r="H148" i="1"/>
  <c r="H149" i="1"/>
  <c r="H150" i="1"/>
  <c r="H151" i="1"/>
  <c r="H154" i="1"/>
  <c r="H155" i="1"/>
  <c r="H159" i="1"/>
  <c r="H158" i="1" s="1"/>
  <c r="H160" i="1"/>
  <c r="H162" i="1"/>
  <c r="H163" i="1"/>
  <c r="H164" i="1"/>
  <c r="H167" i="1"/>
  <c r="H152" i="1"/>
  <c r="H153" i="1"/>
  <c r="H161" i="1"/>
  <c r="H166" i="1"/>
  <c r="H165" i="1"/>
  <c r="H59" i="1"/>
  <c r="H58" i="1" s="1"/>
  <c r="H60" i="1"/>
  <c r="H62" i="1"/>
  <c r="H61" i="1" s="1"/>
  <c r="H63" i="1"/>
  <c r="G168" i="1"/>
  <c r="G12" i="1"/>
  <c r="G19" i="1"/>
  <c r="G10" i="1"/>
  <c r="G175" i="1" s="1"/>
  <c r="G84" i="1"/>
  <c r="G83" i="1" s="1"/>
  <c r="G90" i="1"/>
  <c r="G92" i="1"/>
  <c r="G95" i="1"/>
  <c r="G97" i="1"/>
  <c r="G53" i="1"/>
  <c r="G67" i="1"/>
  <c r="G64" i="1"/>
  <c r="G141" i="1"/>
  <c r="G158" i="1"/>
  <c r="G146" i="1" s="1"/>
  <c r="G165" i="1"/>
  <c r="G58" i="1"/>
  <c r="G57" i="1" s="1"/>
  <c r="G61" i="1"/>
  <c r="F168" i="1"/>
  <c r="F12" i="1"/>
  <c r="F19" i="1"/>
  <c r="F10" i="1"/>
  <c r="F53" i="1"/>
  <c r="F67" i="1"/>
  <c r="F64" i="1" s="1"/>
  <c r="F141" i="1"/>
  <c r="F158" i="1"/>
  <c r="F146" i="1" s="1"/>
  <c r="F165" i="1"/>
  <c r="F58" i="1"/>
  <c r="F61" i="1"/>
  <c r="F57" i="1"/>
  <c r="H140" i="1"/>
  <c r="H139" i="1"/>
  <c r="H138" i="1"/>
  <c r="H137" i="1"/>
  <c r="H136" i="1"/>
  <c r="H135" i="1"/>
  <c r="H134" i="1"/>
  <c r="H80" i="1"/>
  <c r="H78" i="1"/>
  <c r="H66" i="1"/>
  <c r="H65" i="1"/>
  <c r="H52" i="1"/>
  <c r="H47" i="1"/>
  <c r="H46" i="1"/>
  <c r="H40" i="1"/>
  <c r="H39" i="1"/>
  <c r="H37" i="1"/>
  <c r="H36" i="1"/>
  <c r="H35" i="1"/>
  <c r="H33" i="1"/>
  <c r="H29" i="1"/>
  <c r="H28" i="1"/>
  <c r="H27" i="1"/>
  <c r="H26" i="1"/>
  <c r="H25" i="1"/>
  <c r="H24" i="1"/>
  <c r="H23" i="1"/>
  <c r="H18" i="1"/>
  <c r="H17" i="1"/>
  <c r="H16" i="1"/>
  <c r="G16" i="1"/>
  <c r="F16" i="1"/>
  <c r="H83" i="1" l="1"/>
  <c r="F175" i="1"/>
  <c r="H57" i="1"/>
  <c r="H175" i="1"/>
</calcChain>
</file>

<file path=xl/sharedStrings.xml><?xml version="1.0" encoding="utf-8"?>
<sst xmlns="http://schemas.openxmlformats.org/spreadsheetml/2006/main" count="628" uniqueCount="370">
  <si>
    <t>Додаток 7</t>
  </si>
  <si>
    <t>Мелітопольської міської ради</t>
  </si>
  <si>
    <t>від __________ №______</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</si>
  <si>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</si>
  <si>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</si>
  <si>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</si>
  <si>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</si>
  <si>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</si>
  <si>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</si>
  <si>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</si>
  <si>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</si>
  <si>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</si>
  <si>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Інші видатки на соціальний захист населення </t>
  </si>
  <si>
    <t>1030</t>
  </si>
  <si>
    <t>120100</t>
  </si>
  <si>
    <t>0830</t>
  </si>
  <si>
    <t>160101</t>
  </si>
  <si>
    <t>0421</t>
  </si>
  <si>
    <t>Землеустрій</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</si>
  <si>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</si>
  <si>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</si>
  <si>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</si>
  <si>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</si>
  <si>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</si>
  <si>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0470</t>
  </si>
  <si>
    <t>0490</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</si>
  <si>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</si>
  <si>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</si>
  <si>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</si>
  <si>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</si>
  <si>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</si>
  <si>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</si>
  <si>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</si>
  <si>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</si>
  <si>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</si>
  <si>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</si>
  <si>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</si>
  <si>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</si>
  <si>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</si>
  <si>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Охорона та раціональне використання природних ресурсів</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</si>
  <si>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</si>
  <si>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</si>
  <si>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</si>
  <si>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</si>
  <si>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</si>
  <si>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</si>
  <si>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</si>
  <si>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</si>
  <si>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</si>
  <si>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</si>
  <si>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</si>
  <si>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</si>
  <si>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</si>
  <si>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0740</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</si>
  <si>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</si>
  <si>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</si>
  <si>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</si>
  <si>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Програми і заходи центрів соціальних служб для сім'ї дітей та молоді</t>
  </si>
  <si>
    <t>1010</t>
  </si>
  <si>
    <t>Міська програма "Організація і проведення громадських робіт на 2015-2017 роки" від 23.12.2014 №2/6</t>
  </si>
  <si>
    <t>Управління житлово-комунального господарства Мелітопольської міської ради Запорізької області</t>
  </si>
  <si>
    <t>0610</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</si>
  <si>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</si>
  <si>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</si>
  <si>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</si>
  <si>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</si>
  <si>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</si>
  <si>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</si>
  <si>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</si>
  <si>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Відділ культури Мелітопольсьої міської ради Запорізької області</t>
  </si>
  <si>
    <t>0829</t>
  </si>
  <si>
    <t>Інші культурно-освітні заклади та заходи </t>
  </si>
  <si>
    <t>Відділ капітального будівництва Мелітопольської міської ради Запорізької області</t>
  </si>
  <si>
    <t>0111</t>
  </si>
  <si>
    <t>0910</t>
  </si>
  <si>
    <t>0921</t>
  </si>
  <si>
    <t>0960</t>
  </si>
  <si>
    <t>0990</t>
  </si>
  <si>
    <t>0731</t>
  </si>
  <si>
    <t>0824</t>
  </si>
  <si>
    <t>0828</t>
  </si>
  <si>
    <t>0810</t>
  </si>
  <si>
    <t>РАЗОМ ВИДАТКІВ</t>
  </si>
  <si>
    <t>Я.В.Чабан</t>
  </si>
  <si>
    <t>С.А. Мінько</t>
  </si>
  <si>
    <t xml:space="preserve">Заходи у сфері захисту населення і територій від надзвичайних ситуацій техногенного та природного характеру </t>
  </si>
  <si>
    <t>0411</t>
  </si>
  <si>
    <t xml:space="preserve">Начальник фінансового управління Мелітопольської міської ради </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</si>
  <si>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</si>
  <si>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</si>
  <si>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</si>
  <si>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</si>
  <si>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</si>
  <si>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</si>
  <si>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</si>
  <si>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</si>
  <si>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</si>
  <si>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</si>
  <si>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"Заходи з землеустрою та охорони земель у м.Мелітополі Запорізької області" від 25.12.2015 № 1/54</t>
  </si>
  <si>
    <t>0726</t>
  </si>
  <si>
    <t>"Про міський бюджет  на 2016 рік"</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</si>
  <si>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</si>
  <si>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</si>
  <si>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</si>
  <si>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</si>
  <si>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</si>
  <si>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</si>
  <si>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</si>
  <si>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</si>
  <si>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</si>
  <si>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Перелік місцевих (регіональних) програм, які фінансуватимуться за рахунок коштів
бюджету м. Мелітополя  у 2017 році</t>
  </si>
  <si>
    <t xml:space="preserve">Міська програма "Поповнення статутного капіталу КП 'Телерадіокомпанія 'Мелітополь" Мелітопольської міської ради Запорізької області"  від               № </t>
  </si>
  <si>
    <t>Міська програма "Технічне забезпечення діяльності депутатів" від         №</t>
  </si>
  <si>
    <t>Міська програма "Реалізація громадського бюджету (бюджету участі, партиципаторного бюджету) у місті Мелітополі на 2016-2019 роки"    від 30.09.2016 № 5/17</t>
  </si>
  <si>
    <t xml:space="preserve"> Міська програма "Соціальне замовлення КП "Телерадіокомпанія Мелітополь" Мелітопольської міської ради Запорізької області    від          №</t>
  </si>
  <si>
    <t>Міська програма "Програма тарифної компенсації на 2016-2017 роки" від 14.11.2016 №1</t>
  </si>
  <si>
    <t>1050</t>
  </si>
  <si>
    <t>Код типової програмної класифікації видатків та кредитування місцевого бюджету</t>
  </si>
  <si>
    <t>0300000</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</si>
  <si>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</si>
  <si>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</si>
  <si>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</si>
  <si>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0313200</t>
  </si>
  <si>
    <t>Соціальний захист ветеранів війни та праці</t>
  </si>
  <si>
    <t>Фінансова підтримка громадських організацій інвалідів і ветеранів</t>
  </si>
  <si>
    <t>0317210</t>
  </si>
  <si>
    <t>Підтримка засобів масової інформації</t>
  </si>
  <si>
    <t>0317211</t>
  </si>
  <si>
    <t xml:space="preserve">Сприяння діяльності телебачення і радіомовлення </t>
  </si>
  <si>
    <t>Будівництво та придбання житла для окремих категорій населення</t>
  </si>
  <si>
    <t>0317410</t>
  </si>
  <si>
    <t>0317450</t>
  </si>
  <si>
    <t>0317470</t>
  </si>
  <si>
    <t>0317810</t>
  </si>
  <si>
    <t>0317612</t>
  </si>
  <si>
    <t>0319110</t>
  </si>
  <si>
    <t>0319180</t>
  </si>
  <si>
    <t>0318021</t>
  </si>
  <si>
    <t>0318080</t>
  </si>
  <si>
    <t>0318090</t>
  </si>
  <si>
    <t>0318600</t>
  </si>
  <si>
    <t>1011220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</si>
  <si>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</si>
  <si>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</si>
  <si>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</si>
  <si>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</si>
  <si>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</si>
  <si>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1400000</t>
  </si>
  <si>
    <t>Програма і централізовані заходи з імунопрофілактики</t>
  </si>
  <si>
    <t>Інші заходи в галузі охорони здоров"я</t>
  </si>
  <si>
    <t>1500000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</si>
  <si>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</si>
  <si>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</si>
  <si>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1513240</t>
  </si>
  <si>
    <t>Організація та проведення громадських робіт</t>
  </si>
  <si>
    <t>4000000</t>
  </si>
  <si>
    <t>Забезпечення надійного та безперебійного функціонування житлово-експлуатаційного господарства</t>
  </si>
  <si>
    <t>4016010</t>
  </si>
  <si>
    <t>4016021</t>
  </si>
  <si>
    <t xml:space="preserve">Капiтальний ремонт житлового фонду </t>
  </si>
  <si>
    <t>4016060</t>
  </si>
  <si>
    <t>4016650</t>
  </si>
  <si>
    <t>Утримання та розвиток інфраструктури доріг</t>
  </si>
  <si>
    <t>Заходи з енергозбереження</t>
  </si>
  <si>
    <t>4018600</t>
  </si>
  <si>
    <t>4500000</t>
  </si>
  <si>
    <t>Проведення заходів із землеустрою</t>
  </si>
  <si>
    <t>4518600</t>
  </si>
  <si>
    <t>2400000</t>
  </si>
  <si>
    <t>2414200</t>
  </si>
  <si>
    <t>Реалізація заходів щодо інвестиційного розвитку території</t>
  </si>
  <si>
    <t>4716310</t>
  </si>
  <si>
    <t>4710180</t>
  </si>
  <si>
    <t>4711010</t>
  </si>
  <si>
    <t>4711020</t>
  </si>
  <si>
    <t>4711090</t>
  </si>
  <si>
    <t>4712020</t>
  </si>
  <si>
    <t>4712180</t>
  </si>
  <si>
    <t>4716051</t>
  </si>
  <si>
    <t>4716060</t>
  </si>
  <si>
    <t>4714070</t>
  </si>
  <si>
    <t>4714090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</si>
  <si>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</si>
  <si>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</si>
  <si>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</si>
  <si>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</si>
  <si>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4700000</t>
  </si>
  <si>
    <t>3202</t>
  </si>
  <si>
    <t>7410</t>
  </si>
  <si>
    <t>7450</t>
  </si>
  <si>
    <t>7810</t>
  </si>
  <si>
    <t>9110</t>
  </si>
  <si>
    <t>8600</t>
  </si>
  <si>
    <t>1220</t>
  </si>
  <si>
    <t>3140</t>
  </si>
  <si>
    <t>5011</t>
  </si>
  <si>
    <t>2220</t>
  </si>
  <si>
    <t>2211</t>
  </si>
  <si>
    <t>3400</t>
  </si>
  <si>
    <t>3201</t>
  </si>
  <si>
    <t>3132</t>
  </si>
  <si>
    <t>3500</t>
  </si>
  <si>
    <t>3240</t>
  </si>
  <si>
    <t>6010</t>
  </si>
  <si>
    <t>6021</t>
  </si>
  <si>
    <t>6130</t>
  </si>
  <si>
    <t>6060</t>
  </si>
  <si>
    <t>7470</t>
  </si>
  <si>
    <t>7310</t>
  </si>
  <si>
    <t>4200</t>
  </si>
  <si>
    <t>6310</t>
  </si>
  <si>
    <t>0180</t>
  </si>
  <si>
    <t>1020</t>
  </si>
  <si>
    <t>2020</t>
  </si>
  <si>
    <t>2180</t>
  </si>
  <si>
    <t>6051</t>
  </si>
  <si>
    <t>4070</t>
  </si>
  <si>
    <t>4090</t>
  </si>
  <si>
    <t>4100</t>
  </si>
  <si>
    <t>Міська програма "Обдарована дитина" від  08.12.2016           № 2/1</t>
  </si>
  <si>
    <t>Міська програма "Медикаментозне забезпечення дітей-інвалідів" від 08.12.2016 № 2/6</t>
  </si>
  <si>
    <t>Міська програма "Капітальні вкладення"  від 19.12.2016   № 2/47</t>
  </si>
  <si>
    <t>Міська програма "Вуличні комітети"   від 08.12.2016 № 2/23</t>
  </si>
  <si>
    <t>Міська програма "Затвердження комплексних заходів щодо оформлення правовстановлюючих документів на земельні ділянки та об'єкти нерухомого майна на території військового містечка № 3 у м. Мелітополі"      від 08.12.2016 № 2/25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</si>
  <si>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08.12.2016 № 2/26</t>
  </si>
  <si>
    <t>Міська програма "Фінансова підтримка громадських організацій інвалідів і ветеранів України у місті Мелітополі" від 08.12.2016 №  2/28</t>
  </si>
  <si>
    <t>Міська програма "Реалізація культурно-масових заходів"          від  19.12.2016 № 2/49</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</si>
  <si>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</si>
  <si>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"Заходи щодо інвестиційної привабливості міста Мелітополя"    від  16.12.2016  № 2/42</t>
  </si>
  <si>
    <t>Міська програма "Реалізація заходів молодіжної політики"          від  14.12.2016  №2/31</t>
  </si>
  <si>
    <r>
      <t>Міська програма "Розвиток та популяризація фізичної культури та спорту"</t>
    </r>
    <r>
      <rPr>
        <i/>
        <sz val="14"/>
        <rFont val="Times New Roman"/>
        <family val="1"/>
        <charset val="204"/>
      </rPr>
      <t xml:space="preserve"> від 14.12.2016  №2/32</t>
    </r>
  </si>
  <si>
    <t>Міська програма "Фінансова підтримка громадських організацій на реалізацію соціально-культурних проектів у місті Мелітополі"   від 16.12.2016 №2/43</t>
  </si>
  <si>
    <t>Міська програма "Членські внески"  від 16.12.2016 № 2/44</t>
  </si>
  <si>
    <t>Міська програма "Заходи, спрямовані на охорону та раціональне використання природних ресурсів" від 19.12.2016  №2/62</t>
  </si>
  <si>
    <t>Міська програма "Поповнення статутного капіталу КП "Ритуальна служба "Ритуал" ММР ЗО"  від 19.12.2016 №2/53</t>
  </si>
  <si>
    <t>Міська програма "Утримання та благоустрій міських кладовищ"  від 19.12.2016 №2/54</t>
  </si>
  <si>
    <t>Міська програма "Обслуговування мереж зовнішнього освітлення міста"  від  19.12.2016  №2/55</t>
  </si>
  <si>
    <t>Міська програма "Утримання та благоустрій території Мелітопольського міського парку культури  і відпочінку ім. Горького" від  20.12.2016  №2/63</t>
  </si>
  <si>
    <t>Міська програма "Експлуатаційне утримання вулично-дорожньої мережі"  від 19.12.2016  №2/56</t>
  </si>
  <si>
    <t>Міська програма "Санітарне очищення"  від  19.12.2016 №2/57</t>
  </si>
  <si>
    <t>Міська програма "Придбання лічильників" від 19.12.2016 №2/58</t>
  </si>
  <si>
    <t>Міська програма "Благоустрій міста "  від 20.12.2016 №2/65</t>
  </si>
  <si>
    <t>Міська програма "Дитячі та спортивні майданчики м.Мелітополя" від  20.12.2016  №2/66</t>
  </si>
  <si>
    <t>Міська програма "Капітальний ремонт житлового фонду"  від  20.12.2016 №2/67</t>
  </si>
  <si>
    <t>Міська програма "Капітальний ремонт внутрішньоквартальних проїзних доріг" від 20.12.2016   №2/68</t>
  </si>
  <si>
    <t>Міська програма "Капітальний ремонт ліфтів"  від  20.12.2016  №2/69</t>
  </si>
  <si>
    <t>Міська програма "Ремонт об"єктів вулично-дорожньої мережі міста"  від  20.12.2016 №2/64</t>
  </si>
  <si>
    <t>Міська програма "Капітальний ремонт будівлі КП "Мелітопольське міське бюро техничної інвентаризації" ММР ЗО від 14.12.2016 № 2/33</t>
  </si>
  <si>
    <t>Міська програма "Розвиток позашкільної освіти" від 08.12.2016   № 2/2</t>
  </si>
  <si>
    <t>Міська програма "Нефрологія" від 08.12.2016 № 2/8</t>
  </si>
  <si>
    <t>Міська програма "Малятко" від 08.12.2016 № 2/4</t>
  </si>
  <si>
    <t>Міська програма"Медична допомога мешканцям прилеглих сільських районів" від 08.12.2016р. № 2/11</t>
  </si>
  <si>
    <t>Міська програма"Фенілкетонурія" від 08.12.2016 № 2/9</t>
  </si>
  <si>
    <t>Міська програма "Імунопрофілактика та туберкулінодіагностіка населення міста" від 08.12.2016 № 2/10</t>
  </si>
  <si>
    <t>Міська програма "Медична реабілітація інвалідів" від  08.12.2016 № 2/7</t>
  </si>
  <si>
    <t>Міська програма "Надання  допомоги на поховання  деяких  категорій  осіб виконавцю  волевиявлення або особі, яка зобов"язалася поховати померлого"  від 08.12.2016 № 2/16</t>
  </si>
  <si>
    <t>Міська програма "Милосердя"   від 08.12.2016 № 2/13</t>
  </si>
  <si>
    <t>Міська програма "Пандус" від 08.12.2016 № 2/21</t>
  </si>
  <si>
    <t>Міська програма ''Компенсаційні виплати та відшкодування витрат за надані пільги окремим категоріям громадян"              від 08.12.2016 № 2/20</t>
  </si>
  <si>
    <t>Міська програма ''Поховання невідомих та безрідних" від 08.12.2016 № 2/12</t>
  </si>
  <si>
    <t>Міська програма "Соціальна підтримка Почесних громадян міста Мелітополя"  від 08.12.2016 № 2/22</t>
  </si>
  <si>
    <t>Міська програма "Допомога переселенцям"  від 08.12.2016 № 2/14</t>
  </si>
  <si>
    <t>Міська програма "Пільгове зубопротезування" від 08.12.2016  № 2/15</t>
  </si>
  <si>
    <t>Міська  програма ''Заходи щодо соціальної підтримки сімей, дітей та молоді, які перебувають у складних життєвих обставинах"'        від 08.12.2016 №   2/29</t>
  </si>
  <si>
    <t>Міська програма " Реалізація заходів  соціальної політики щодо сім’ї та дітей" від  08.12.2016 № 2/19</t>
  </si>
  <si>
    <t>Міська програма "Оздоровлення дітей, які потребують особливої соціальної уваги та підтримки" від 08.12.2016  № 2/18</t>
  </si>
  <si>
    <t>Міська програма "Соціальний захист непрацездатних громадян та найбільш вразливих верств населення, що потребують невідкладної допомоги"   від 08.12.2016  № 2/17</t>
  </si>
  <si>
    <t>Міська програма "Розвиток діяльності національно-культурних товариств м.Мелітополя" від  19.12.2016 №2/50</t>
  </si>
  <si>
    <t>Міська програма "Розвиток галузі культури м. Мелітополя"       від  19.12.2016  №2/52</t>
  </si>
  <si>
    <t>Міська програма " Збереження і використання культурної спадщини та розвитку туристичної галузі міста Мелітополя" від 19.12.2016 № 2/51</t>
  </si>
  <si>
    <t>Міська програма "Капітальні видатки"від 19.12.2016 № 2/46</t>
  </si>
  <si>
    <t>Міська програма "Будівництво та реконструкція скверів" від 19.12.2016 № 2/45</t>
  </si>
  <si>
    <t>Міська програма "Реконструкція дорожного покриття" від 19.12.2016 № 2/48</t>
  </si>
  <si>
    <t>Міська програма "Реабілітаційна допомога"  від 15.12.2016  № 2/39</t>
  </si>
  <si>
    <t>0316324</t>
  </si>
  <si>
    <t>6324</t>
  </si>
  <si>
    <t>3160</t>
  </si>
  <si>
    <t>5012</t>
  </si>
  <si>
    <t>Проведення навчально-тренувальних зборів і змагань з неолімпійських видів спорту</t>
  </si>
  <si>
    <t>3143</t>
  </si>
  <si>
    <t>Реалізація державної політики у молодіжній сфері</t>
  </si>
  <si>
    <t>Інші заходи та заклади молодіжної політики</t>
  </si>
  <si>
    <t>1513181</t>
  </si>
  <si>
    <t>3181</t>
  </si>
  <si>
    <t>Міська програма "Сприяння органів місцевого самоврядування обороноздатності, територіальній обороні та мобілізаційній підготовці у місті Мелітополі"   від 16.12.2016 №2/41</t>
  </si>
  <si>
    <t>Міська програма "Призначення стипендії міського голови м. Мелітополя для обдарованої молоді міста" від 15.12.2016 № 2/38</t>
  </si>
  <si>
    <t>Міська програма "Медична допомога ветеранам війни та прирівняних до них" від  08.12.2016 № 2/5</t>
  </si>
  <si>
    <t>Міська програма "Регулювання чисельності беспритульних тварин м. Мелітополя"  від 19.12.2016 №2/61</t>
  </si>
  <si>
    <t>Міська програма "Пам'ять Чорнобиля" від 14.12 .2016 №2/34</t>
  </si>
  <si>
    <t>Міська програма "Проведення експертної грошової оцінки землі на території м. Мелітополя" від  08.12.2016 №2/27</t>
  </si>
  <si>
    <t>Міська програма "Заходи по розробці нормативної грошової оцінки земель м. Мелітополя" від 15.12.2016 №2/36</t>
  </si>
  <si>
    <t>1513400</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</si>
  <si>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</si>
  <si>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</si>
  <si>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</si>
  <si>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</si>
  <si>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</si>
  <si>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</si>
  <si>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2210</t>
  </si>
  <si>
    <t>Програми і централізовані заходи у галузі охорони здоров"я</t>
  </si>
  <si>
    <t>3130</t>
  </si>
  <si>
    <t>Здійснення соціальної роботи з вразливими категоріями населення</t>
  </si>
  <si>
    <t>1513180</t>
  </si>
  <si>
    <t>3180</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</si>
  <si>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</si>
  <si>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1513200</t>
  </si>
  <si>
    <t>3200</t>
  </si>
  <si>
    <t>4016020</t>
  </si>
  <si>
    <t>6020</t>
  </si>
  <si>
    <t>Капітальний ремонт об"єктів житлового господарства</t>
  </si>
  <si>
    <t>Керівництво і управління у відповідній сфері у містах республіканського Автономної Республіки Крим та обласного значення</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</si>
  <si>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</si>
  <si>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</si>
  <si>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Багатопрофільна медична допомога населенню, що надається територіальними медичними об'єднаннями</t>
  </si>
  <si>
    <t>Первинна медична допомога населенню</t>
  </si>
  <si>
    <t>4716050</t>
  </si>
  <si>
    <t>6050</t>
  </si>
  <si>
    <t>Фінансова підтримка об’єктів комунального господарства</t>
  </si>
  <si>
    <t>Забезпечення функціонування теплових мереж</t>
  </si>
  <si>
    <t>Благоустрiй мiста</t>
  </si>
  <si>
    <t xml:space="preserve">Музеї і виставки </t>
  </si>
  <si>
    <t>Палаци i будинки культури, клуби та iншi заклади клубного типу</t>
  </si>
  <si>
    <t>Школи естетичного виховання дітей</t>
  </si>
  <si>
    <t>6120</t>
  </si>
  <si>
    <t>Забезпечення збору та вивезення сміття і відходів, надійної та безперебійної експлуатації каналізаційних систем</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</si>
  <si>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</si>
  <si>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Міська програма "Забезпечення літнього відпочинку людей з інвалідністю" від  17.02.2017 № 4/1</t>
  </si>
  <si>
    <t>Міська програма "Підвищення продуктивності та стабільної роботи об"єктів водовідведення та каналізаційних  мереж"  від 17.02.2017 № 4/5</t>
  </si>
  <si>
    <t>Міська програма "Поповнення статутного капіталу КП "Мелітопольський міський парк культури і відпочинку ім. Горького"  від  17.02.2017 № 4/14</t>
  </si>
  <si>
    <t>3030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</si>
  <si>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t>
  </si>
  <si>
    <t>3031</t>
  </si>
  <si>
    <t>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t>
  </si>
  <si>
    <t>3033</t>
  </si>
  <si>
    <t>1070</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</si>
  <si>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</si>
  <si>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3034</t>
  </si>
  <si>
    <t>Надання пільг окремим категоріям громадян з оплати послуг зв'язку</t>
  </si>
  <si>
    <t>3037</t>
  </si>
  <si>
    <t>Компенсаційні виплати за пільговий проїзд окремих категорій громадян на залізничному транспорті</t>
  </si>
  <si>
    <t>Міська програма "Придбання матеріалів для монтажу водомірного вузла КП "Водоканал" від                     №____</t>
  </si>
  <si>
    <t>Міська програма "Поповнення статутного капіталу КП "Водоканал"  від               № ____________</t>
  </si>
  <si>
    <t>1170</t>
  </si>
  <si>
    <t>Методичне забезпечення діяльності навчальних закладів та інші заходи в галузі освіти</t>
  </si>
  <si>
    <t>2010</t>
  </si>
  <si>
    <t>Багатопрофільна стаціонарна медична допомога населенню</t>
  </si>
  <si>
    <t>5040</t>
  </si>
  <si>
    <t>Підтримка і розвиток спортивної інфраструктури</t>
  </si>
  <si>
    <t>5041</t>
  </si>
  <si>
    <t>Утримання комунальних спортивних споруд</t>
  </si>
  <si>
    <t>Міська програма "Підготовка кадрів для житлово-комунального господарства міста Мелітополя на 2012-2017 роки" від 07.08.2014 №5/20</t>
  </si>
  <si>
    <t>Міська програма "Заходи з ліквідації підприємств комунальної власності територіальної громади м. Мелітополя, які підлягають ліквідації" від       №</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</si>
  <si>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</si>
  <si>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</si>
  <si>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</si>
  <si>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</si>
  <si>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</si>
  <si>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"Надання шефської допомоги військовим частинам Збройних Сил України, Національної гвардії України" від                  №___________</t>
  </si>
  <si>
    <t>Міська програма "Громадський порядок" від                №__________</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</si>
  <si>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</si>
  <si>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</si>
  <si>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"Впровадження енергозберігаючих заходів на об"єктах теплопостачання міста Мелітополя" від           №________</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</si>
  <si>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4"/>
        <color indexed="8"/>
        <rFont val="Arial Cyr"/>
        <family val="1"/>
        <charset val="1"/>
      </rPr>
      <t xml:space="preserve">"  </t>
    </r>
    <r>
      <rPr>
        <i/>
        <sz val="12"/>
        <color indexed="8"/>
        <rFont val="Times New Roman"/>
        <family val="1"/>
        <charset val="204"/>
      </rPr>
      <t xml:space="preserve">від 30.07.2015 № 5/6 </t>
    </r>
  </si>
  <si>
    <t>4713105</t>
  </si>
  <si>
    <t>3105</t>
  </si>
  <si>
    <t>Надання реабілітаційних послуг інвалідам та дітям-інвалідам</t>
  </si>
  <si>
    <t>3100</t>
  </si>
  <si>
    <t>Надання соціальних та реабілітаційних послуг громадянам похилого віку, інвалідам, дітям-інвалідам в установах соціального обслуговування</t>
  </si>
  <si>
    <t>4713100</t>
  </si>
  <si>
    <t>Міська програма "Матеріально-технічне забезпечення Мелітопольського МВ УСБУ в Запорізькій області" від                №__________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</si>
</sst>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sz val="12"/>
      <name val="Times New Roman"/>
      <family val="1"/>
      <charset val="204"/>
    </font>
    <font>
      <sz val="8"/>
      <name val="Arial Cyr"/>
      <family val="2"/>
      <charset val="204"/>
    </font>
    <font>
      <b/>
      <sz val="12"/>
      <name val="Times New Roman"/>
      <family val="1"/>
      <charset val="204"/>
    </font>
    <font>
      <sz val="14"/>
      <name val="Times New Roman"/>
      <family val="1"/>
      <charset val="204"/>
    </font>
    <font>
      <i/>
      <sz val="14"/>
      <name val="Times New Roman"/>
      <family val="1"/>
      <charset val="204"/>
    </font>
    <font>
      <b/>
      <i/>
      <sz val="14"/>
      <color indexed="8"/>
      <name val="Times New Roman"/>
      <family val="1"/>
      <charset val="204"/>
    </font>
    <font>
      <i/>
      <sz val="14"/>
      <color indexed="8"/>
      <name val="Times New Roman"/>
      <family val="1"/>
      <charset val="204"/>
    </font>
    <font>
      <i/>
      <sz val="14"/>
      <color indexed="8"/>
      <name val="Arial Cyr"/>
      <family val="1"/>
      <charset val="1"/>
    </font>
    <font>
      <b/>
      <i/>
      <sz val="14"/>
      <name val="Times New Roman"/>
      <family val="1"/>
      <charset val="204"/>
    </font>
    <font>
      <i/>
      <sz val="14"/>
      <color indexed="50"/>
      <name val="Times New Roman"/>
      <family val="1"/>
      <charset val="204"/>
    </font>
    <font>
      <sz val="14"/>
      <color indexed="8"/>
      <name val="Arial"/>
      <family val="2"/>
      <charset val="204"/>
    </font>
    <font>
      <sz val="14"/>
      <color indexed="8"/>
      <name val="Arial Cyr"/>
      <family val="2"/>
      <charset val="204"/>
    </font>
    <font>
      <b/>
      <i/>
      <sz val="12"/>
      <color indexed="8"/>
      <name val="Times New Roman"/>
      <family val="1"/>
      <charset val="204"/>
    </font>
    <font>
      <i/>
      <sz val="10"/>
      <color indexed="8"/>
      <name val="Times New Roman"/>
      <family val="1"/>
      <charset val="204"/>
    </font>
    <font>
      <sz val="10"/>
      <name val="Arial Cyr"/>
      <family val="2"/>
      <charset val="204"/>
    </font>
    <font>
      <i/>
      <sz val="12"/>
      <name val="Times New Roman"/>
      <family val="1"/>
      <charset val="204"/>
    </font>
    <font>
      <b/>
      <i/>
      <sz val="12"/>
      <name val="Times New Roman"/>
      <family val="1"/>
      <charset val="204"/>
    </font>
    <font>
      <sz val="10"/>
      <name val="Times New Roman"/>
      <family val="1"/>
      <charset val="204"/>
    </font>
    <font>
      <b/>
      <i/>
      <sz val="14"/>
      <color indexed="10"/>
      <name val="Times New Roman"/>
      <family val="1"/>
      <charset val="204"/>
    </font>
    <font>
      <sz val="10"/>
      <name val="Arial"/>
      <family val="2"/>
      <charset val="204"/>
    </font>
    <font>
      <i/>
      <sz val="10"/>
      <name val="Arial"/>
      <family val="2"/>
      <charset val="204"/>
    </font>
    <font>
      <sz val="12"/>
      <color indexed="8"/>
      <name val="Arial"/>
      <family val="2"/>
      <charset val="204"/>
    </font>
    <font>
      <i/>
      <sz val="12"/>
      <color indexed="8"/>
      <name val="Arial"/>
      <family val="2"/>
      <charset val="204"/>
    </font>
    <font>
      <i/>
      <sz val="14"/>
      <color indexed="10"/>
      <name val="Times New Roman"/>
      <family val="1"/>
      <charset val="204"/>
    </font>
    <font>
      <sz val="12"/>
      <name val="Arial"/>
      <family val="2"/>
      <charset val="204"/>
    </font>
    <font>
      <i/>
      <sz val="12"/>
      <name val="Arial"/>
      <family val="2"/>
      <charset val="204"/>
    </font>
    <font>
      <sz val="12"/>
      <color indexed="10"/>
      <name val="Times New Roman"/>
      <family val="1"/>
      <charset val="204"/>
    </font>
    <font>
      <sz val="14"/>
      <color indexed="10"/>
      <name val="Times New Roman"/>
      <family val="1"/>
      <charset val="204"/>
    </font>
    <font>
      <sz val="10"/>
      <color indexed="10"/>
      <name val="Times New Roman"/>
      <family val="1"/>
      <charset val="204"/>
    </font>
    <font>
      <b/>
      <i/>
      <sz val="14"/>
      <color indexed="57"/>
      <name val="Times New Roman"/>
      <family val="1"/>
      <charset val="204"/>
    </font>
    <font>
      <sz val="8"/>
      <color indexed="8"/>
      <name val="Arial"/>
      <family val="2"/>
      <charset val="204"/>
    </font>
  </fonts>
  <fills count="19">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right/>
      <top style="medium">
        <color indexed="63"/>
      </top>
      <bottom style="medium">
        <color indexed="63"/>
      </bottom>
      <diagonal/>
    </border>
    <border>
      <left/>
      <right style="thin">
        <color indexed="63"/>
      </right>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bottom style="thin">
        <color indexed="63"/>
      </bottom>
      <diagonal/>
    </border>
    <border>
      <left/>
      <right style="thin">
        <color indexed="63"/>
      </right>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right style="thin">
        <color indexed="63"/>
      </right>
      <top style="thin">
        <color indexed="63"/>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3"/>
      </right>
      <top style="medium">
        <color indexed="64"/>
      </top>
      <bottom style="medium">
        <color indexed="64"/>
      </bottom>
      <diagonal/>
    </border>
    <border>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thin">
        <color indexed="63"/>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medium">
        <color indexed="63"/>
      </right>
      <top style="thin">
        <color indexed="63"/>
      </top>
      <bottom style="thin">
        <color indexed="63"/>
      </bottom>
      <diagonal/>
    </border>
    <border>
      <left style="thin">
        <color indexed="63"/>
      </left>
      <right/>
      <top/>
      <bottom style="thin">
        <color indexed="63"/>
      </bottom>
      <diagonal/>
    </border>
    <border>
      <left style="thin">
        <color indexed="63"/>
      </left>
      <right style="thin">
        <color indexed="63"/>
      </right>
      <top style="medium">
        <color indexed="63"/>
      </top>
      <bottom style="medium">
        <color indexed="63"/>
      </bottom>
      <diagonal/>
    </border>
    <border>
      <left style="thin">
        <color indexed="63"/>
      </left>
      <right/>
      <top style="thin">
        <color indexed="63"/>
      </top>
      <bottom style="thin">
        <color indexed="63"/>
      </bottom>
      <diagonal/>
    </border>
    <border>
      <left style="thin">
        <color indexed="63"/>
      </left>
      <right/>
      <top style="thin">
        <color indexed="63"/>
      </top>
      <bottom/>
      <diagonal/>
    </border>
    <border>
      <left style="medium">
        <color indexed="63"/>
      </left>
      <right style="thin">
        <color indexed="63"/>
      </right>
      <top style="medium">
        <color indexed="63"/>
      </top>
      <bottom/>
      <diagonal/>
    </border>
    <border>
      <left style="medium">
        <color indexed="63"/>
      </left>
      <right style="thin">
        <color indexed="63"/>
      </right>
      <top style="medium">
        <color indexed="63"/>
      </top>
      <bottom style="medium">
        <color indexed="63"/>
      </bottom>
      <diagonal/>
    </border>
    <border>
      <left style="medium">
        <color indexed="63"/>
      </left>
      <right style="thin">
        <color indexed="63"/>
      </right>
      <top style="thin">
        <color indexed="63"/>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style="thin">
        <color indexed="63"/>
      </top>
      <bottom/>
      <diagonal/>
    </border>
    <border>
      <left style="medium">
        <color indexed="63"/>
      </left>
      <right style="thin">
        <color indexed="63"/>
      </right>
      <top/>
      <bottom style="thin">
        <color indexed="63"/>
      </bottom>
      <diagonal/>
    </border>
    <border>
      <left style="medium">
        <color indexed="63"/>
      </left>
      <right style="thin">
        <color indexed="63"/>
      </right>
      <top/>
      <bottom/>
      <diagonal/>
    </border>
    <border>
      <left style="medium">
        <color indexed="63"/>
      </left>
      <right/>
      <top/>
      <bottom/>
      <diagonal/>
    </border>
    <border>
      <left style="medium">
        <color indexed="63"/>
      </left>
      <right/>
      <top style="thin">
        <color indexed="63"/>
      </top>
      <bottom/>
      <diagonal/>
    </border>
    <border>
      <left style="thin">
        <color indexed="63"/>
      </left>
      <right style="medium">
        <color indexed="63"/>
      </right>
      <top/>
      <bottom/>
      <diagonal/>
    </border>
    <border>
      <left style="thin">
        <color indexed="63"/>
      </left>
      <right style="medium">
        <color indexed="63"/>
      </right>
      <top style="thin">
        <color indexed="63"/>
      </top>
      <bottom/>
      <diagonal/>
    </border>
    <border>
      <left style="thin">
        <color indexed="63"/>
      </left>
      <right style="medium">
        <color indexed="63"/>
      </right>
      <top style="thin">
        <color indexed="63"/>
      </top>
      <bottom style="thin">
        <color indexed="64"/>
      </bottom>
      <diagonal/>
    </border>
    <border>
      <left style="thin">
        <color indexed="63"/>
      </left>
      <right/>
      <top/>
      <bottom/>
      <diagonal/>
    </border>
    <border>
      <left style="thin">
        <color indexed="63"/>
      </left>
      <right style="medium">
        <color indexed="63"/>
      </right>
      <top style="medium">
        <color indexed="63"/>
      </top>
      <bottom style="medium">
        <color indexed="63"/>
      </bottom>
      <diagonal/>
    </border>
    <border>
      <left/>
      <right style="medium">
        <color indexed="63"/>
      </right>
      <top/>
      <bottom/>
      <diagonal/>
    </border>
    <border>
      <left style="thin">
        <color indexed="63"/>
      </left>
      <right style="medium">
        <color indexed="63"/>
      </right>
      <top style="medium">
        <color indexed="63"/>
      </top>
      <bottom style="thin">
        <color indexed="63"/>
      </bottom>
      <diagonal/>
    </border>
    <border>
      <left/>
      <right/>
      <top style="thin">
        <color indexed="63"/>
      </top>
      <bottom/>
      <diagonal/>
    </border>
    <border>
      <left style="medium">
        <color indexed="63"/>
      </left>
      <right/>
      <top style="medium">
        <color indexed="63"/>
      </top>
      <bottom style="medium">
        <color indexed="63"/>
      </bottom>
      <diagonal/>
    </border>
    <border>
      <left/>
      <right/>
      <top style="thin">
        <color indexed="63"/>
      </top>
      <bottom style="thin">
        <color indexed="63"/>
      </bottom>
      <diagonal/>
    </border>
    <border>
      <left style="thin">
        <color indexed="63"/>
      </left>
      <right style="thin">
        <color indexed="63"/>
      </right>
      <top/>
      <bottom style="thin">
        <color indexed="64"/>
      </bottom>
      <diagonal/>
    </border>
    <border>
      <left/>
      <right style="thin">
        <color indexed="63"/>
      </right>
      <top style="medium">
        <color indexed="63"/>
      </top>
      <bottom/>
      <diagonal/>
    </border>
    <border>
      <left style="thin">
        <color indexed="64"/>
      </left>
      <right style="thin">
        <color indexed="64"/>
      </right>
      <top style="thin">
        <color indexed="64"/>
      </top>
      <bottom/>
      <diagonal/>
    </border>
    <border>
      <left style="medium">
        <color indexed="64"/>
      </left>
      <right style="medium">
        <color indexed="63"/>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hair">
        <color indexed="8"/>
      </left>
      <right style="hair">
        <color indexed="8"/>
      </right>
      <top/>
      <bottom style="hair">
        <color indexed="8"/>
      </bottom>
      <diagonal/>
    </border>
    <border>
      <left/>
      <right style="thin">
        <color indexed="64"/>
      </right>
      <top style="thin">
        <color indexed="64"/>
      </top>
      <bottom style="thin">
        <color indexed="64"/>
      </bottom>
      <diagonal/>
    </border>
    <border>
      <left style="thin">
        <color indexed="63"/>
      </left>
      <right style="thin">
        <color indexed="63"/>
      </right>
      <top/>
      <bottom style="medium">
        <color indexed="63"/>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3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330">
    <xf numFmtId="0" fontId="0" fillId="0" borderId="0" xfId="0"/>
    <xf numFmtId="0" fontId="17" fillId="0" borderId="0" xfId="0" applyFont="1"/>
    <xf numFmtId="0" fontId="18" fillId="0" borderId="0" xfId="0" applyFont="1"/>
    <xf numFmtId="0" fontId="20" fillId="0" borderId="0" xfId="0" applyFont="1"/>
    <xf numFmtId="0" fontId="21" fillId="0" borderId="10" xfId="0" applyFont="1" applyBorder="1" applyAlignment="1">
      <alignment horizontal="center" vertical="center" wrapText="1"/>
    </xf>
    <xf numFmtId="0" fontId="21" fillId="0" borderId="10" xfId="0" applyNumberFormat="1" applyFont="1" applyFill="1" applyBorder="1" applyAlignment="1" applyProtection="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19" fillId="0" borderId="0" xfId="0" applyFont="1" applyFill="1"/>
    <xf numFmtId="49" fontId="21" fillId="0" borderId="12" xfId="0" applyNumberFormat="1" applyFont="1" applyFill="1" applyBorder="1" applyAlignment="1" applyProtection="1">
      <alignment horizontal="center" vertical="center" wrapText="1"/>
      <protection locked="0"/>
    </xf>
    <xf numFmtId="49" fontId="21" fillId="0" borderId="13" xfId="0" applyNumberFormat="1" applyFont="1" applyFill="1" applyBorder="1" applyAlignment="1" applyProtection="1">
      <alignment horizontal="center" vertical="center" wrapText="1"/>
      <protection locked="0"/>
    </xf>
    <xf numFmtId="0" fontId="18" fillId="0" borderId="2" xfId="0" applyFont="1" applyFill="1" applyBorder="1" applyAlignment="1">
      <alignment horizontal="center" vertical="center"/>
    </xf>
    <xf numFmtId="49" fontId="21" fillId="0" borderId="12"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center"/>
      <protection locked="0"/>
    </xf>
    <xf numFmtId="0" fontId="23" fillId="0" borderId="0" xfId="0" applyFont="1"/>
    <xf numFmtId="49" fontId="25" fillId="0" borderId="15"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center" vertical="center" wrapText="1"/>
    </xf>
    <xf numFmtId="0" fontId="25" fillId="0" borderId="16" xfId="0" applyFont="1" applyFill="1" applyBorder="1" applyAlignment="1">
      <alignment horizontal="center" vertical="center" wrapText="1"/>
    </xf>
    <xf numFmtId="49" fontId="25" fillId="0" borderId="17" xfId="0" applyNumberFormat="1" applyFont="1" applyFill="1" applyBorder="1" applyAlignment="1" applyProtection="1">
      <alignment horizontal="center" vertical="center" wrapText="1"/>
      <protection locked="0"/>
    </xf>
    <xf numFmtId="0" fontId="25" fillId="0" borderId="18" xfId="0" applyFont="1" applyFill="1" applyBorder="1" applyAlignment="1">
      <alignment horizontal="center" vertical="center" wrapText="1"/>
    </xf>
    <xf numFmtId="49" fontId="25" fillId="0" borderId="19" xfId="0" applyNumberFormat="1" applyFont="1" applyFill="1" applyBorder="1" applyAlignment="1" applyProtection="1">
      <alignment horizontal="center" vertical="center" wrapText="1"/>
      <protection locked="0"/>
    </xf>
    <xf numFmtId="0" fontId="25" fillId="0" borderId="19" xfId="0" applyFont="1" applyFill="1" applyBorder="1" applyAlignment="1">
      <alignment horizontal="center" vertical="center" wrapText="1"/>
    </xf>
    <xf numFmtId="0" fontId="17" fillId="15" borderId="0" xfId="0" applyFont="1" applyFill="1"/>
    <xf numFmtId="0" fontId="17" fillId="16" borderId="0" xfId="0" applyFont="1" applyFill="1"/>
    <xf numFmtId="49" fontId="18" fillId="16" borderId="0" xfId="0" applyNumberFormat="1" applyFont="1" applyFill="1" applyBorder="1" applyAlignment="1" applyProtection="1">
      <alignment horizontal="center" vertical="center" wrapText="1"/>
      <protection locked="0"/>
    </xf>
    <xf numFmtId="0" fontId="18" fillId="16" borderId="0" xfId="0" applyFont="1" applyFill="1" applyBorder="1" applyAlignment="1">
      <alignment wrapText="1"/>
    </xf>
    <xf numFmtId="0" fontId="24" fillId="16" borderId="0" xfId="0" applyFont="1" applyFill="1" applyBorder="1" applyAlignment="1" applyProtection="1">
      <alignment vertical="top" wrapText="1"/>
      <protection locked="0"/>
    </xf>
    <xf numFmtId="0" fontId="18" fillId="16" borderId="0" xfId="0" applyFont="1" applyFill="1" applyBorder="1" applyAlignment="1">
      <alignment horizontal="center"/>
    </xf>
    <xf numFmtId="0" fontId="20" fillId="16" borderId="0" xfId="0" applyFont="1" applyFill="1"/>
    <xf numFmtId="0" fontId="17" fillId="17" borderId="0" xfId="0" applyFont="1" applyFill="1"/>
    <xf numFmtId="0" fontId="23" fillId="16" borderId="0" xfId="0" applyFont="1" applyFill="1"/>
    <xf numFmtId="0" fontId="17" fillId="18" borderId="0" xfId="0" applyFont="1" applyFill="1"/>
    <xf numFmtId="49" fontId="18" fillId="0" borderId="1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 xfId="0" applyFont="1" applyFill="1" applyBorder="1" applyAlignment="1">
      <alignment vertical="center" wrapText="1"/>
    </xf>
    <xf numFmtId="49" fontId="18" fillId="0" borderId="17" xfId="0" applyNumberFormat="1" applyFont="1" applyFill="1" applyBorder="1" applyAlignment="1" applyProtection="1">
      <alignment horizontal="center" vertical="center" wrapText="1"/>
      <protection locked="0"/>
    </xf>
    <xf numFmtId="49" fontId="25" fillId="0" borderId="2" xfId="0" applyNumberFormat="1" applyFont="1" applyFill="1" applyBorder="1" applyAlignment="1" applyProtection="1">
      <alignment horizontal="center" vertical="center" wrapText="1"/>
      <protection locked="0"/>
    </xf>
    <xf numFmtId="49" fontId="18" fillId="0" borderId="20" xfId="0" applyNumberFormat="1" applyFont="1" applyFill="1" applyBorder="1" applyAlignment="1" applyProtection="1">
      <alignment horizontal="center" vertical="center" wrapText="1"/>
      <protection locked="0"/>
    </xf>
    <xf numFmtId="0" fontId="17" fillId="0" borderId="0" xfId="0" applyFont="1" applyFill="1" applyBorder="1"/>
    <xf numFmtId="49" fontId="18" fillId="0" borderId="21"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center" vertical="center"/>
    </xf>
    <xf numFmtId="0" fontId="25" fillId="0" borderId="2" xfId="0" applyFont="1" applyFill="1" applyBorder="1" applyAlignment="1">
      <alignment horizontal="center" vertical="center"/>
    </xf>
    <xf numFmtId="49" fontId="21" fillId="0" borderId="22" xfId="0" applyNumberFormat="1" applyFont="1" applyFill="1" applyBorder="1" applyAlignment="1" applyProtection="1">
      <alignment horizontal="center" vertical="center" wrapText="1"/>
      <protection locked="0"/>
    </xf>
    <xf numFmtId="49" fontId="18" fillId="0" borderId="23"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protection locked="0"/>
    </xf>
    <xf numFmtId="49" fontId="21" fillId="0" borderId="27" xfId="0" applyNumberFormat="1" applyFont="1" applyFill="1" applyBorder="1" applyAlignment="1" applyProtection="1">
      <alignment horizontal="center" vertical="center"/>
      <protection locked="0"/>
    </xf>
    <xf numFmtId="0" fontId="21" fillId="0" borderId="28" xfId="0" applyFont="1" applyFill="1" applyBorder="1" applyAlignment="1">
      <alignment horizontal="center" vertical="center"/>
    </xf>
    <xf numFmtId="49" fontId="18" fillId="0" borderId="29" xfId="0" applyNumberFormat="1" applyFont="1" applyFill="1" applyBorder="1" applyAlignment="1" applyProtection="1">
      <alignment horizontal="center" vertical="center" wrapText="1"/>
      <protection locked="0"/>
    </xf>
    <xf numFmtId="49" fontId="18" fillId="0" borderId="30" xfId="0" applyNumberFormat="1" applyFont="1" applyFill="1" applyBorder="1" applyAlignment="1" applyProtection="1">
      <alignment horizontal="center" vertical="center" wrapText="1"/>
      <protection locked="0"/>
    </xf>
    <xf numFmtId="0" fontId="25" fillId="0" borderId="31" xfId="0" applyFont="1" applyFill="1" applyBorder="1" applyAlignment="1">
      <alignment horizontal="center" vertical="center" wrapText="1"/>
    </xf>
    <xf numFmtId="49" fontId="27" fillId="0" borderId="15"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wrapText="1"/>
    </xf>
    <xf numFmtId="49" fontId="21" fillId="0" borderId="14" xfId="0" applyNumberFormat="1" applyFont="1" applyFill="1" applyBorder="1" applyAlignment="1" applyProtection="1">
      <alignment horizontal="center" vertical="center" wrapText="1"/>
      <protection locked="0"/>
    </xf>
    <xf numFmtId="49" fontId="21" fillId="0" borderId="21"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center" wrapText="1"/>
      <protection locked="0"/>
    </xf>
    <xf numFmtId="0" fontId="30" fillId="0" borderId="2" xfId="0" applyFont="1" applyFill="1" applyBorder="1" applyAlignment="1" applyProtection="1">
      <alignment vertical="center" wrapText="1"/>
      <protection locked="0"/>
    </xf>
    <xf numFmtId="0" fontId="20" fillId="0" borderId="2" xfId="0" applyFont="1" applyFill="1" applyBorder="1" applyAlignment="1">
      <alignment vertical="top" wrapText="1"/>
    </xf>
    <xf numFmtId="0" fontId="31" fillId="0" borderId="2" xfId="0" applyFont="1" applyFill="1" applyBorder="1" applyAlignment="1" applyProtection="1">
      <alignment vertical="center" wrapText="1"/>
      <protection locked="0"/>
    </xf>
    <xf numFmtId="0" fontId="20" fillId="0" borderId="2" xfId="0" applyFont="1" applyFill="1" applyBorder="1" applyAlignment="1">
      <alignment vertical="center" wrapText="1"/>
    </xf>
    <xf numFmtId="0" fontId="31" fillId="0" borderId="15" xfId="0" applyFont="1" applyFill="1" applyBorder="1" applyAlignment="1" applyProtection="1">
      <alignment vertical="top" wrapText="1"/>
      <protection locked="0"/>
    </xf>
    <xf numFmtId="0" fontId="31" fillId="0" borderId="2" xfId="0" applyFont="1" applyFill="1" applyBorder="1" applyAlignment="1" applyProtection="1">
      <alignment vertical="top" wrapText="1"/>
      <protection locked="0"/>
    </xf>
    <xf numFmtId="0" fontId="20" fillId="0" borderId="2" xfId="0" applyFont="1" applyFill="1" applyBorder="1" applyAlignment="1">
      <alignment wrapText="1"/>
    </xf>
    <xf numFmtId="0" fontId="20" fillId="0" borderId="20" xfId="0" applyFont="1" applyFill="1" applyBorder="1" applyAlignment="1">
      <alignment horizontal="left" vertical="center" wrapText="1"/>
    </xf>
    <xf numFmtId="0" fontId="31" fillId="0" borderId="20" xfId="0" applyFont="1" applyFill="1" applyBorder="1" applyAlignment="1" applyProtection="1">
      <alignment vertical="top" wrapText="1"/>
      <protection locked="0"/>
    </xf>
    <xf numFmtId="0" fontId="20" fillId="0" borderId="20" xfId="0" applyFont="1" applyFill="1" applyBorder="1"/>
    <xf numFmtId="0" fontId="20" fillId="0" borderId="2" xfId="0" applyFont="1" applyFill="1" applyBorder="1" applyAlignment="1">
      <alignment horizontal="left" wrapText="1"/>
    </xf>
    <xf numFmtId="0" fontId="29" fillId="0" borderId="15" xfId="0" applyFont="1" applyFill="1" applyBorder="1" applyAlignment="1" applyProtection="1">
      <alignment vertical="top" wrapText="1"/>
      <protection locked="0"/>
    </xf>
    <xf numFmtId="0" fontId="33" fillId="0" borderId="2" xfId="0" applyFont="1" applyFill="1" applyBorder="1" applyAlignment="1" applyProtection="1">
      <alignment vertical="center" wrapText="1"/>
      <protection locked="0"/>
    </xf>
    <xf numFmtId="0" fontId="28" fillId="0" borderId="2" xfId="0" applyFont="1" applyFill="1" applyBorder="1" applyAlignment="1">
      <alignment wrapText="1"/>
    </xf>
    <xf numFmtId="0" fontId="28" fillId="0" borderId="19" xfId="0" applyFont="1" applyFill="1" applyBorder="1" applyAlignment="1">
      <alignment vertical="center" wrapText="1"/>
    </xf>
    <xf numFmtId="0" fontId="28" fillId="0" borderId="2" xfId="0" applyFont="1" applyFill="1" applyBorder="1" applyAlignment="1">
      <alignment vertical="center" wrapText="1"/>
    </xf>
    <xf numFmtId="0" fontId="29" fillId="0" borderId="20" xfId="0" applyFont="1" applyFill="1" applyBorder="1" applyAlignment="1" applyProtection="1">
      <alignment vertical="top" wrapText="1"/>
      <protection locked="0"/>
    </xf>
    <xf numFmtId="0" fontId="20" fillId="0" borderId="19" xfId="0" applyFont="1" applyFill="1" applyBorder="1" applyAlignment="1">
      <alignment vertical="center" wrapText="1"/>
    </xf>
    <xf numFmtId="0" fontId="31" fillId="0" borderId="21" xfId="0" applyFont="1" applyFill="1" applyBorder="1" applyAlignment="1" applyProtection="1">
      <alignment vertical="top" wrapText="1"/>
      <protection locked="0"/>
    </xf>
    <xf numFmtId="0" fontId="20" fillId="0" borderId="32" xfId="0" applyFont="1" applyFill="1" applyBorder="1" applyAlignment="1">
      <alignment vertical="top" wrapText="1"/>
    </xf>
    <xf numFmtId="0" fontId="20" fillId="0" borderId="2" xfId="0" applyFont="1" applyFill="1" applyBorder="1" applyAlignment="1">
      <alignment horizontal="center" vertical="center" wrapText="1"/>
    </xf>
    <xf numFmtId="0" fontId="20" fillId="0" borderId="20" xfId="0" applyFont="1" applyFill="1" applyBorder="1" applyAlignment="1" applyProtection="1">
      <alignment vertical="top" wrapText="1"/>
      <protection locked="0"/>
    </xf>
    <xf numFmtId="0" fontId="29" fillId="0" borderId="2" xfId="0" applyFont="1" applyFill="1" applyBorder="1" applyAlignment="1" applyProtection="1">
      <alignment vertical="top" wrapText="1"/>
      <protection locked="0"/>
    </xf>
    <xf numFmtId="0" fontId="20" fillId="0" borderId="15" xfId="0" applyFont="1" applyFill="1" applyBorder="1" applyAlignment="1">
      <alignment vertical="center" wrapText="1"/>
    </xf>
    <xf numFmtId="0" fontId="19" fillId="0" borderId="25" xfId="0" applyFont="1" applyFill="1" applyBorder="1" applyAlignment="1">
      <alignment horizontal="left" vertical="center" wrapText="1"/>
    </xf>
    <xf numFmtId="0" fontId="30" fillId="0" borderId="25" xfId="0" applyFont="1" applyFill="1" applyBorder="1" applyAlignment="1" applyProtection="1">
      <alignment vertical="top" wrapText="1"/>
      <protection locked="0"/>
    </xf>
    <xf numFmtId="0" fontId="20" fillId="0" borderId="23" xfId="0" applyFont="1" applyFill="1" applyBorder="1" applyAlignment="1">
      <alignment horizontal="left" vertical="center" wrapText="1"/>
    </xf>
    <xf numFmtId="0" fontId="31" fillId="0" borderId="23" xfId="0" applyFont="1" applyFill="1" applyBorder="1" applyAlignment="1" applyProtection="1">
      <alignment vertical="top" wrapText="1"/>
      <protection locked="0"/>
    </xf>
    <xf numFmtId="0" fontId="20" fillId="0" borderId="24" xfId="0" applyFont="1" applyFill="1" applyBorder="1" applyAlignment="1">
      <alignment horizontal="left" vertical="center" wrapText="1"/>
    </xf>
    <xf numFmtId="0" fontId="29" fillId="0" borderId="24" xfId="0" applyFont="1" applyFill="1" applyBorder="1" applyAlignment="1" applyProtection="1">
      <alignment vertical="top" wrapText="1"/>
      <protection locked="0"/>
    </xf>
    <xf numFmtId="0" fontId="29" fillId="0" borderId="18" xfId="0" applyFont="1" applyFill="1" applyBorder="1" applyAlignment="1" applyProtection="1">
      <alignment vertical="top" wrapText="1"/>
      <protection locked="0"/>
    </xf>
    <xf numFmtId="0" fontId="19" fillId="0" borderId="13" xfId="0" applyFont="1" applyFill="1" applyBorder="1" applyAlignment="1" applyProtection="1">
      <alignment vertical="top" wrapText="1"/>
      <protection locked="0"/>
    </xf>
    <xf numFmtId="0" fontId="30" fillId="0" borderId="33" xfId="0" applyFont="1" applyFill="1" applyBorder="1"/>
    <xf numFmtId="0" fontId="19" fillId="0" borderId="33" xfId="0" applyFont="1" applyFill="1" applyBorder="1" applyAlignment="1" applyProtection="1">
      <alignment vertical="top" wrapText="1"/>
      <protection locked="0"/>
    </xf>
    <xf numFmtId="0" fontId="20" fillId="0" borderId="19" xfId="0" applyFont="1" applyFill="1" applyBorder="1" applyAlignment="1">
      <alignment vertical="top" wrapText="1"/>
    </xf>
    <xf numFmtId="0" fontId="20" fillId="0" borderId="0" xfId="0" applyFont="1" applyFill="1" applyBorder="1"/>
    <xf numFmtId="0" fontId="20" fillId="0" borderId="20" xfId="0" applyFont="1" applyFill="1" applyBorder="1" applyAlignment="1">
      <alignment vertical="center" wrapText="1"/>
    </xf>
    <xf numFmtId="0" fontId="20" fillId="0" borderId="21" xfId="0" applyFont="1" applyFill="1" applyBorder="1" applyAlignment="1">
      <alignment vertical="center" wrapText="1"/>
    </xf>
    <xf numFmtId="0" fontId="20" fillId="0" borderId="18" xfId="0" applyFont="1" applyFill="1" applyBorder="1" applyAlignment="1">
      <alignment vertical="center" wrapText="1"/>
    </xf>
    <xf numFmtId="0" fontId="31" fillId="0" borderId="17" xfId="0" applyFont="1" applyFill="1" applyBorder="1" applyAlignment="1" applyProtection="1">
      <alignment vertical="top" wrapText="1"/>
      <protection locked="0"/>
    </xf>
    <xf numFmtId="0" fontId="20" fillId="0" borderId="19" xfId="0" applyFont="1" applyFill="1" applyBorder="1" applyAlignment="1">
      <alignment wrapText="1"/>
    </xf>
    <xf numFmtId="0" fontId="31" fillId="0" borderId="19" xfId="0" applyFont="1" applyFill="1" applyBorder="1" applyAlignment="1" applyProtection="1">
      <alignment vertical="top" wrapText="1"/>
      <protection locked="0"/>
    </xf>
    <xf numFmtId="0" fontId="31" fillId="0" borderId="2" xfId="0" applyFont="1" applyFill="1" applyBorder="1" applyAlignment="1">
      <alignment vertical="top" wrapText="1"/>
    </xf>
    <xf numFmtId="0" fontId="31" fillId="0" borderId="20" xfId="0" applyFont="1" applyFill="1" applyBorder="1" applyAlignment="1">
      <alignment vertical="top" wrapText="1"/>
    </xf>
    <xf numFmtId="0" fontId="34" fillId="0" borderId="2" xfId="0" applyFont="1" applyFill="1" applyBorder="1" applyAlignment="1" applyProtection="1">
      <alignment vertical="center" wrapText="1"/>
      <protection locked="0"/>
    </xf>
    <xf numFmtId="0" fontId="20" fillId="0" borderId="20" xfId="0" applyFont="1" applyFill="1" applyBorder="1" applyAlignment="1" applyProtection="1">
      <alignment horizontal="left" vertical="top" wrapText="1"/>
      <protection locked="0"/>
    </xf>
    <xf numFmtId="0" fontId="31" fillId="0" borderId="19" xfId="0" applyFont="1" applyFill="1" applyBorder="1" applyAlignment="1" applyProtection="1">
      <alignment vertical="center" wrapText="1"/>
      <protection locked="0"/>
    </xf>
    <xf numFmtId="0" fontId="31" fillId="0" borderId="34" xfId="0" applyFont="1" applyFill="1" applyBorder="1" applyAlignment="1" applyProtection="1">
      <alignment vertical="center" wrapText="1"/>
      <protection locked="0"/>
    </xf>
    <xf numFmtId="0" fontId="31" fillId="0" borderId="35" xfId="0" applyFont="1" applyFill="1" applyBorder="1" applyAlignment="1" applyProtection="1">
      <alignment vertical="center" wrapText="1"/>
      <protection locked="0"/>
    </xf>
    <xf numFmtId="0" fontId="31" fillId="0" borderId="2" xfId="0" applyFont="1" applyFill="1" applyBorder="1" applyAlignment="1">
      <alignment horizontal="left" wrapText="1"/>
    </xf>
    <xf numFmtId="0" fontId="29" fillId="0" borderId="2" xfId="0" applyFont="1" applyFill="1" applyBorder="1" applyAlignment="1">
      <alignment horizontal="left" wrapText="1"/>
    </xf>
    <xf numFmtId="0" fontId="19" fillId="0" borderId="33" xfId="0" applyFont="1" applyFill="1" applyBorder="1" applyAlignment="1">
      <alignment vertical="center" wrapText="1"/>
    </xf>
    <xf numFmtId="0" fontId="20" fillId="0" borderId="19" xfId="0" applyFont="1" applyFill="1" applyBorder="1" applyAlignment="1">
      <alignment horizontal="left" vertical="center" wrapText="1"/>
    </xf>
    <xf numFmtId="0" fontId="31" fillId="0" borderId="18" xfId="0" applyFont="1" applyFill="1" applyBorder="1" applyAlignment="1" applyProtection="1">
      <alignment vertical="center" wrapText="1"/>
      <protection locked="0"/>
    </xf>
    <xf numFmtId="0" fontId="19" fillId="0" borderId="28" xfId="0" applyFont="1" applyFill="1" applyBorder="1" applyAlignment="1" applyProtection="1">
      <alignment vertical="top" wrapText="1"/>
      <protection locked="0"/>
    </xf>
    <xf numFmtId="0" fontId="31" fillId="0" borderId="28" xfId="0" applyFont="1" applyFill="1" applyBorder="1" applyAlignment="1" applyProtection="1">
      <alignment horizontal="left" vertical="top" wrapText="1"/>
      <protection locked="0"/>
    </xf>
    <xf numFmtId="49" fontId="19" fillId="0" borderId="12" xfId="0" applyNumberFormat="1" applyFont="1" applyFill="1" applyBorder="1" applyAlignment="1" applyProtection="1">
      <alignment horizontal="center" vertical="top" wrapText="1"/>
      <protection locked="0"/>
    </xf>
    <xf numFmtId="1" fontId="19" fillId="0" borderId="33" xfId="0" applyNumberFormat="1" applyFont="1" applyFill="1" applyBorder="1" applyAlignment="1">
      <alignment horizontal="center" vertical="center" wrapText="1"/>
    </xf>
    <xf numFmtId="0" fontId="35" fillId="0" borderId="0" xfId="0" applyFont="1"/>
    <xf numFmtId="0" fontId="36" fillId="0" borderId="0" xfId="0" applyFont="1"/>
    <xf numFmtId="0" fontId="21" fillId="0" borderId="36" xfId="0" applyFont="1" applyFill="1" applyBorder="1" applyAlignment="1">
      <alignment horizontal="center" wrapText="1"/>
    </xf>
    <xf numFmtId="49" fontId="17" fillId="0" borderId="0" xfId="0" applyNumberFormat="1" applyFont="1" applyFill="1"/>
    <xf numFmtId="49" fontId="21" fillId="0" borderId="36" xfId="0" applyNumberFormat="1" applyFont="1" applyFill="1" applyBorder="1" applyAlignment="1">
      <alignment horizontal="center" wrapText="1"/>
    </xf>
    <xf numFmtId="49" fontId="19" fillId="0" borderId="37" xfId="0" applyNumberFormat="1" applyFont="1" applyFill="1" applyBorder="1"/>
    <xf numFmtId="49" fontId="20" fillId="0" borderId="0" xfId="0" applyNumberFormat="1" applyFont="1" applyFill="1"/>
    <xf numFmtId="49" fontId="18" fillId="0" borderId="38" xfId="0" applyNumberFormat="1" applyFont="1" applyFill="1" applyBorder="1" applyAlignment="1">
      <alignment vertical="center"/>
    </xf>
    <xf numFmtId="49" fontId="18" fillId="0" borderId="39" xfId="0" applyNumberFormat="1" applyFont="1" applyFill="1" applyBorder="1" applyAlignment="1">
      <alignment vertical="center"/>
    </xf>
    <xf numFmtId="49" fontId="18" fillId="0" borderId="40" xfId="0" applyNumberFormat="1" applyFont="1" applyFill="1" applyBorder="1" applyAlignment="1">
      <alignment vertical="center"/>
    </xf>
    <xf numFmtId="49" fontId="18" fillId="0" borderId="41" xfId="0" applyNumberFormat="1" applyFont="1" applyFill="1" applyBorder="1" applyAlignment="1">
      <alignment vertical="center"/>
    </xf>
    <xf numFmtId="49" fontId="18" fillId="0" borderId="42" xfId="0" applyNumberFormat="1" applyFont="1" applyFill="1" applyBorder="1" applyAlignment="1">
      <alignment vertical="center"/>
    </xf>
    <xf numFmtId="49" fontId="18" fillId="0" borderId="43" xfId="0" applyNumberFormat="1" applyFont="1" applyFill="1" applyBorder="1" applyAlignment="1">
      <alignment vertical="center"/>
    </xf>
    <xf numFmtId="49" fontId="28" fillId="0" borderId="38" xfId="0" applyNumberFormat="1" applyFont="1" applyBorder="1" applyAlignment="1">
      <alignment horizontal="left" vertical="center"/>
    </xf>
    <xf numFmtId="49" fontId="35" fillId="0" borderId="2" xfId="0" applyNumberFormat="1" applyFont="1" applyBorder="1" applyAlignment="1" applyProtection="1">
      <alignment horizontal="center" vertical="center" wrapText="1"/>
      <protection locked="0"/>
    </xf>
    <xf numFmtId="0" fontId="28" fillId="0" borderId="2" xfId="0" applyFont="1" applyBorder="1" applyAlignment="1">
      <alignment vertical="top" wrapText="1"/>
    </xf>
    <xf numFmtId="0" fontId="20" fillId="0" borderId="19" xfId="0" applyFont="1" applyFill="1" applyBorder="1" applyAlignment="1">
      <alignment horizontal="center" vertical="center" wrapText="1"/>
    </xf>
    <xf numFmtId="0" fontId="20" fillId="0" borderId="16" xfId="0" applyFont="1" applyFill="1" applyBorder="1" applyAlignment="1">
      <alignment horizontal="center" vertical="center" wrapText="1"/>
    </xf>
    <xf numFmtId="49" fontId="19" fillId="0" borderId="41" xfId="0" applyNumberFormat="1" applyFont="1" applyFill="1" applyBorder="1"/>
    <xf numFmtId="49" fontId="20" fillId="0" borderId="14" xfId="0" applyNumberFormat="1" applyFont="1" applyFill="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wrapText="1"/>
      <protection locked="0"/>
    </xf>
    <xf numFmtId="0" fontId="28" fillId="0" borderId="2" xfId="0" applyFont="1" applyBorder="1" applyAlignment="1" applyProtection="1">
      <alignment wrapText="1"/>
      <protection locked="0"/>
    </xf>
    <xf numFmtId="49" fontId="24" fillId="0" borderId="38" xfId="0" applyNumberFormat="1" applyFont="1" applyFill="1" applyBorder="1" applyAlignment="1">
      <alignment vertical="center"/>
    </xf>
    <xf numFmtId="49" fontId="37" fillId="0" borderId="15" xfId="0" applyNumberFormat="1" applyFont="1" applyFill="1" applyBorder="1" applyAlignment="1" applyProtection="1">
      <alignment horizontal="center" vertical="center" wrapText="1"/>
      <protection locked="0"/>
    </xf>
    <xf numFmtId="0" fontId="30" fillId="0" borderId="2" xfId="0" applyFont="1" applyFill="1" applyBorder="1" applyAlignment="1">
      <alignment horizontal="left" wrapText="1"/>
    </xf>
    <xf numFmtId="0" fontId="31" fillId="16" borderId="0" xfId="0" applyFont="1" applyFill="1"/>
    <xf numFmtId="0" fontId="38" fillId="16" borderId="0" xfId="0" applyFont="1" applyFill="1"/>
    <xf numFmtId="49" fontId="24" fillId="0" borderId="15" xfId="0" applyNumberFormat="1" applyFont="1" applyFill="1" applyBorder="1" applyAlignment="1" applyProtection="1">
      <alignment horizontal="center" vertical="center" wrapText="1"/>
      <protection locked="0"/>
    </xf>
    <xf numFmtId="0" fontId="29" fillId="0" borderId="20" xfId="0" applyFont="1" applyFill="1" applyBorder="1" applyAlignment="1">
      <alignment wrapText="1"/>
    </xf>
    <xf numFmtId="49" fontId="25" fillId="0" borderId="38" xfId="0" applyNumberFormat="1" applyFont="1" applyBorder="1" applyAlignment="1">
      <alignment horizontal="left" vertical="center"/>
    </xf>
    <xf numFmtId="0" fontId="27" fillId="0" borderId="38" xfId="0" applyFont="1" applyBorder="1" applyAlignment="1">
      <alignment horizontal="left" vertical="center"/>
    </xf>
    <xf numFmtId="0" fontId="25" fillId="0" borderId="38" xfId="0" applyFont="1" applyBorder="1" applyAlignment="1">
      <alignment horizontal="left" vertical="center"/>
    </xf>
    <xf numFmtId="0" fontId="40" fillId="0" borderId="38" xfId="0" applyFont="1" applyBorder="1" applyAlignment="1">
      <alignment horizontal="left" vertical="center"/>
    </xf>
    <xf numFmtId="0" fontId="28" fillId="0" borderId="2" xfId="0" applyFont="1" applyBorder="1" applyAlignment="1">
      <alignment vertical="center" wrapText="1"/>
    </xf>
    <xf numFmtId="49" fontId="18" fillId="0" borderId="38" xfId="0" applyNumberFormat="1" applyFont="1" applyFill="1" applyBorder="1" applyAlignment="1">
      <alignment horizontal="left" vertical="center"/>
    </xf>
    <xf numFmtId="49" fontId="18" fillId="0" borderId="40" xfId="0" applyNumberFormat="1" applyFont="1" applyFill="1" applyBorder="1" applyAlignment="1">
      <alignment horizontal="left" vertical="center"/>
    </xf>
    <xf numFmtId="49" fontId="18" fillId="0" borderId="44" xfId="0" applyNumberFormat="1" applyFont="1" applyFill="1" applyBorder="1" applyAlignment="1">
      <alignment horizontal="left" vertical="center"/>
    </xf>
    <xf numFmtId="49" fontId="21" fillId="0" borderId="37" xfId="0" applyNumberFormat="1" applyFont="1" applyFill="1" applyBorder="1" applyAlignment="1">
      <alignment vertical="center"/>
    </xf>
    <xf numFmtId="0" fontId="29" fillId="0" borderId="2" xfId="0" applyFont="1" applyBorder="1" applyAlignment="1">
      <alignment vertical="center" wrapText="1"/>
    </xf>
    <xf numFmtId="0" fontId="28" fillId="0" borderId="0" xfId="0" applyFont="1"/>
    <xf numFmtId="0" fontId="25" fillId="0" borderId="38" xfId="0" applyFont="1" applyFill="1" applyBorder="1" applyAlignment="1">
      <alignment horizontal="left" vertical="center"/>
    </xf>
    <xf numFmtId="0" fontId="28" fillId="0" borderId="19"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1"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45"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7" fillId="0" borderId="3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20" xfId="0" applyFont="1" applyFill="1" applyBorder="1" applyAlignment="1">
      <alignment horizontal="center" vertical="center" wrapText="1"/>
    </xf>
    <xf numFmtId="0" fontId="25" fillId="0" borderId="46" xfId="0" applyFont="1" applyFill="1" applyBorder="1" applyAlignment="1">
      <alignment horizontal="center" vertical="center" wrapText="1"/>
    </xf>
    <xf numFmtId="0" fontId="25" fillId="0" borderId="19" xfId="0" applyFont="1" applyFill="1" applyBorder="1" applyAlignment="1">
      <alignment horizontal="center" vertical="center"/>
    </xf>
    <xf numFmtId="0" fontId="25" fillId="0" borderId="29" xfId="0" applyFont="1" applyFill="1" applyBorder="1" applyAlignment="1">
      <alignment horizontal="center" vertical="center"/>
    </xf>
    <xf numFmtId="0" fontId="25" fillId="0" borderId="47" xfId="0" applyFont="1" applyFill="1" applyBorder="1" applyAlignment="1">
      <alignment horizontal="center" vertical="center" wrapText="1"/>
    </xf>
    <xf numFmtId="0" fontId="25" fillId="0" borderId="18" xfId="0" applyFont="1" applyFill="1" applyBorder="1" applyAlignment="1">
      <alignment horizontal="center" vertical="center"/>
    </xf>
    <xf numFmtId="0" fontId="25" fillId="0" borderId="48" xfId="0" applyFont="1" applyFill="1" applyBorder="1" applyAlignment="1">
      <alignment horizontal="center" vertical="center" wrapText="1"/>
    </xf>
    <xf numFmtId="0" fontId="27" fillId="0" borderId="49" xfId="0" applyFont="1" applyFill="1" applyBorder="1" applyAlignment="1">
      <alignment horizontal="center" vertical="center" wrapText="1"/>
    </xf>
    <xf numFmtId="0" fontId="42" fillId="0" borderId="0" xfId="0" applyFont="1" applyFill="1" applyBorder="1"/>
    <xf numFmtId="0" fontId="42" fillId="0" borderId="50" xfId="0" applyFont="1" applyFill="1" applyBorder="1"/>
    <xf numFmtId="0" fontId="25" fillId="0" borderId="51" xfId="0" applyFont="1" applyFill="1" applyBorder="1" applyAlignment="1">
      <alignment horizontal="center" vertical="center" wrapText="1"/>
    </xf>
    <xf numFmtId="0" fontId="25" fillId="0" borderId="49" xfId="0" applyFont="1" applyFill="1" applyBorder="1" applyAlignment="1">
      <alignment horizontal="center" vertical="center" wrapText="1"/>
    </xf>
    <xf numFmtId="1" fontId="25" fillId="0" borderId="18" xfId="0" applyNumberFormat="1" applyFont="1" applyFill="1" applyBorder="1" applyAlignment="1">
      <alignment horizontal="center" vertical="center"/>
    </xf>
    <xf numFmtId="0" fontId="31" fillId="0" borderId="35" xfId="0" applyFont="1" applyFill="1" applyBorder="1" applyAlignment="1">
      <alignment horizontal="left" wrapText="1"/>
    </xf>
    <xf numFmtId="49" fontId="18" fillId="0" borderId="52" xfId="0" applyNumberFormat="1" applyFont="1" applyBorder="1" applyAlignment="1" applyProtection="1">
      <alignment horizontal="center" vertical="center" wrapText="1"/>
      <protection locked="0"/>
    </xf>
    <xf numFmtId="49" fontId="18" fillId="0" borderId="24" xfId="0" applyNumberFormat="1" applyFont="1" applyBorder="1" applyAlignment="1" applyProtection="1">
      <alignment horizontal="center" vertical="center" wrapText="1"/>
      <protection locked="0"/>
    </xf>
    <xf numFmtId="0" fontId="18" fillId="0" borderId="20" xfId="0" applyFont="1" applyBorder="1" applyAlignment="1">
      <alignment horizontal="center" vertical="center"/>
    </xf>
    <xf numFmtId="0" fontId="31" fillId="0" borderId="35" xfId="0" applyFont="1" applyBorder="1" applyAlignment="1">
      <alignment horizontal="left" wrapText="1"/>
    </xf>
    <xf numFmtId="49" fontId="18" fillId="0" borderId="35" xfId="0" applyNumberFormat="1" applyFont="1" applyFill="1" applyBorder="1" applyAlignment="1" applyProtection="1">
      <alignment horizontal="center" vertical="top" wrapText="1"/>
      <protection locked="0"/>
    </xf>
    <xf numFmtId="0" fontId="25" fillId="0" borderId="20" xfId="0" applyFont="1" applyBorder="1" applyAlignment="1">
      <alignment horizontal="center" vertical="center"/>
    </xf>
    <xf numFmtId="0" fontId="25" fillId="0" borderId="46" xfId="0" applyFont="1" applyBorder="1" applyAlignment="1">
      <alignment horizontal="center" vertical="center" wrapText="1"/>
    </xf>
    <xf numFmtId="0" fontId="20" fillId="0" borderId="18" xfId="0" applyFont="1" applyFill="1" applyBorder="1" applyAlignment="1" applyProtection="1">
      <alignment horizontal="left" vertical="top" wrapText="1"/>
      <protection locked="0"/>
    </xf>
    <xf numFmtId="0" fontId="31" fillId="0" borderId="19" xfId="0" applyFont="1" applyFill="1" applyBorder="1" applyAlignment="1">
      <alignment horizontal="left" wrapText="1"/>
    </xf>
    <xf numFmtId="0" fontId="18" fillId="0" borderId="19" xfId="0" applyFont="1" applyFill="1" applyBorder="1" applyAlignment="1">
      <alignment horizontal="center" vertical="center"/>
    </xf>
    <xf numFmtId="49" fontId="21" fillId="0" borderId="53" xfId="0" applyNumberFormat="1" applyFont="1" applyFill="1" applyBorder="1" applyAlignment="1">
      <alignment vertical="center"/>
    </xf>
    <xf numFmtId="49" fontId="21" fillId="0" borderId="38" xfId="0" applyNumberFormat="1" applyFont="1" applyFill="1" applyBorder="1" applyAlignment="1">
      <alignment vertical="center"/>
    </xf>
    <xf numFmtId="49" fontId="25" fillId="0" borderId="38" xfId="0" applyNumberFormat="1" applyFont="1" applyFill="1" applyBorder="1" applyAlignment="1">
      <alignment vertical="center"/>
    </xf>
    <xf numFmtId="49" fontId="25" fillId="0" borderId="21" xfId="0" applyNumberFormat="1" applyFont="1" applyFill="1" applyBorder="1" applyAlignment="1" applyProtection="1">
      <alignment horizontal="center" vertical="center" wrapText="1"/>
      <protection locked="0"/>
    </xf>
    <xf numFmtId="0" fontId="42" fillId="16" borderId="0" xfId="0" applyFont="1" applyFill="1"/>
    <xf numFmtId="0" fontId="43" fillId="0" borderId="2" xfId="0" applyFont="1" applyFill="1" applyBorder="1" applyAlignment="1" applyProtection="1">
      <alignment vertical="center" wrapText="1"/>
      <protection locked="0"/>
    </xf>
    <xf numFmtId="0" fontId="28" fillId="0" borderId="2" xfId="0" applyFont="1" applyFill="1" applyBorder="1" applyAlignment="1">
      <alignment vertical="top" wrapText="1"/>
    </xf>
    <xf numFmtId="0" fontId="28" fillId="0" borderId="34" xfId="0" applyFont="1" applyBorder="1" applyAlignment="1" applyProtection="1">
      <alignment vertical="center" wrapText="1"/>
      <protection locked="0"/>
    </xf>
    <xf numFmtId="0" fontId="31" fillId="0" borderId="15" xfId="0" applyFont="1" applyFill="1" applyBorder="1" applyAlignment="1" applyProtection="1">
      <alignment vertical="center" wrapText="1"/>
      <protection locked="0"/>
    </xf>
    <xf numFmtId="0" fontId="28" fillId="0" borderId="48" xfId="0" applyFont="1" applyBorder="1" applyAlignment="1">
      <alignment horizontal="left" vertical="top" wrapText="1"/>
    </xf>
    <xf numFmtId="49" fontId="25" fillId="0" borderId="29" xfId="0" applyNumberFormat="1" applyFont="1" applyFill="1" applyBorder="1" applyAlignment="1" applyProtection="1">
      <alignment horizontal="center" vertical="center" wrapText="1"/>
      <protection locked="0"/>
    </xf>
    <xf numFmtId="49" fontId="25" fillId="0" borderId="30" xfId="0" applyNumberFormat="1" applyFont="1" applyFill="1" applyBorder="1" applyAlignment="1" applyProtection="1">
      <alignment horizontal="center" vertical="center" wrapText="1"/>
      <protection locked="0"/>
    </xf>
    <xf numFmtId="0" fontId="28" fillId="0" borderId="0" xfId="0" applyFont="1" applyAlignment="1">
      <alignment wrapText="1"/>
    </xf>
    <xf numFmtId="49" fontId="24" fillId="0" borderId="21" xfId="0" applyNumberFormat="1" applyFont="1" applyFill="1" applyBorder="1" applyAlignment="1" applyProtection="1">
      <alignment horizontal="center" vertical="center" wrapText="1"/>
      <protection locked="0"/>
    </xf>
    <xf numFmtId="0" fontId="31" fillId="0" borderId="20" xfId="0" applyFont="1" applyFill="1" applyBorder="1" applyAlignment="1">
      <alignment wrapText="1"/>
    </xf>
    <xf numFmtId="0" fontId="40" fillId="0" borderId="20" xfId="0" applyFont="1" applyFill="1" applyBorder="1" applyAlignment="1">
      <alignment horizontal="center" vertical="center"/>
    </xf>
    <xf numFmtId="0" fontId="40" fillId="0" borderId="2" xfId="0" applyFont="1" applyFill="1" applyBorder="1" applyAlignment="1">
      <alignment horizontal="center" vertical="center"/>
    </xf>
    <xf numFmtId="0" fontId="25" fillId="0" borderId="40" xfId="0" applyFont="1" applyBorder="1" applyAlignment="1">
      <alignment horizontal="left" vertical="center"/>
    </xf>
    <xf numFmtId="0" fontId="20" fillId="0" borderId="20" xfId="0" applyFont="1" applyFill="1" applyBorder="1" applyAlignment="1">
      <alignment vertical="top" wrapText="1"/>
    </xf>
    <xf numFmtId="49" fontId="18" fillId="0" borderId="24" xfId="0" applyNumberFormat="1" applyFont="1" applyFill="1" applyBorder="1" applyAlignment="1">
      <alignment horizontal="left" vertical="center"/>
    </xf>
    <xf numFmtId="0" fontId="17" fillId="0" borderId="24" xfId="0" applyFont="1" applyFill="1" applyBorder="1"/>
    <xf numFmtId="0" fontId="25" fillId="0" borderId="2" xfId="0" applyFont="1" applyBorder="1" applyAlignment="1">
      <alignment vertical="top" wrapText="1"/>
    </xf>
    <xf numFmtId="0" fontId="20" fillId="0" borderId="24" xfId="0" applyFont="1" applyFill="1" applyBorder="1"/>
    <xf numFmtId="0" fontId="25" fillId="0" borderId="24" xfId="0" applyFont="1" applyFill="1" applyBorder="1" applyAlignment="1">
      <alignment horizontal="center" vertical="center"/>
    </xf>
    <xf numFmtId="49" fontId="24" fillId="0" borderId="41" xfId="0" applyNumberFormat="1" applyFont="1" applyFill="1" applyBorder="1" applyAlignment="1">
      <alignment vertical="center"/>
    </xf>
    <xf numFmtId="49" fontId="24" fillId="0" borderId="14" xfId="0" applyNumberFormat="1" applyFont="1" applyFill="1" applyBorder="1" applyAlignment="1" applyProtection="1">
      <alignment horizontal="center" vertical="center" wrapText="1"/>
      <protection locked="0"/>
    </xf>
    <xf numFmtId="0" fontId="24" fillId="0" borderId="19" xfId="0" applyFont="1" applyFill="1" applyBorder="1" applyAlignment="1">
      <alignment vertical="center" wrapText="1"/>
    </xf>
    <xf numFmtId="0" fontId="40" fillId="0" borderId="19" xfId="0" applyFont="1" applyFill="1" applyBorder="1" applyAlignment="1">
      <alignment horizontal="center" vertical="center"/>
    </xf>
    <xf numFmtId="0" fontId="40" fillId="0" borderId="16"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20" fillId="0" borderId="24" xfId="0" applyFont="1" applyFill="1" applyBorder="1" applyAlignment="1">
      <alignment vertical="center" wrapText="1"/>
    </xf>
    <xf numFmtId="0" fontId="31" fillId="0" borderId="24" xfId="0" applyFont="1" applyFill="1" applyBorder="1" applyAlignment="1" applyProtection="1">
      <alignment vertical="top" wrapText="1"/>
      <protection locked="0"/>
    </xf>
    <xf numFmtId="0" fontId="27" fillId="0" borderId="24" xfId="0" applyFont="1" applyFill="1" applyBorder="1" applyAlignment="1">
      <alignment horizontal="center" vertical="center"/>
    </xf>
    <xf numFmtId="0" fontId="20" fillId="0" borderId="24" xfId="0" applyFont="1" applyFill="1" applyBorder="1" applyAlignment="1">
      <alignment wrapText="1"/>
    </xf>
    <xf numFmtId="0" fontId="25" fillId="0" borderId="39" xfId="0" applyFont="1" applyBorder="1" applyAlignment="1">
      <alignment horizontal="left" vertical="center"/>
    </xf>
    <xf numFmtId="0" fontId="31" fillId="0" borderId="20" xfId="0" applyFont="1" applyFill="1" applyBorder="1" applyAlignment="1" applyProtection="1">
      <alignment horizontal="left" vertical="top" wrapText="1"/>
      <protection locked="0"/>
    </xf>
    <xf numFmtId="49" fontId="24" fillId="0" borderId="54" xfId="0" applyNumberFormat="1" applyFont="1" applyFill="1" applyBorder="1" applyAlignment="1" applyProtection="1">
      <alignment horizontal="center" vertical="center" wrapText="1"/>
      <protection locked="0"/>
    </xf>
    <xf numFmtId="0" fontId="31" fillId="0" borderId="24" xfId="0" applyFont="1" applyFill="1" applyBorder="1" applyAlignment="1">
      <alignment horizontal="left" vertical="top" wrapText="1"/>
    </xf>
    <xf numFmtId="49" fontId="18" fillId="0" borderId="52" xfId="0" applyNumberFormat="1" applyFont="1" applyFill="1" applyBorder="1" applyAlignment="1" applyProtection="1">
      <alignment horizontal="center" vertical="center" wrapText="1"/>
      <protection locked="0"/>
    </xf>
    <xf numFmtId="0" fontId="20" fillId="0" borderId="24" xfId="0" applyFont="1" applyFill="1" applyBorder="1" applyAlignment="1" applyProtection="1">
      <alignment horizontal="left" vertical="top" wrapText="1"/>
      <protection locked="0"/>
    </xf>
    <xf numFmtId="0" fontId="27" fillId="0" borderId="2" xfId="0" applyFont="1" applyFill="1" applyBorder="1" applyAlignment="1">
      <alignment horizontal="center" vertical="center"/>
    </xf>
    <xf numFmtId="0" fontId="31" fillId="0" borderId="54" xfId="0" applyFont="1" applyFill="1" applyBorder="1" applyAlignment="1" applyProtection="1">
      <alignment vertical="center" wrapText="1"/>
      <protection locked="0"/>
    </xf>
    <xf numFmtId="0" fontId="31" fillId="0" borderId="24" xfId="0" applyFont="1" applyFill="1" applyBorder="1" applyAlignment="1" applyProtection="1">
      <alignment vertical="center" wrapText="1"/>
      <protection locked="0"/>
    </xf>
    <xf numFmtId="0" fontId="25" fillId="0" borderId="15" xfId="0" applyFont="1" applyFill="1" applyBorder="1" applyAlignment="1">
      <alignment horizontal="center" vertical="center"/>
    </xf>
    <xf numFmtId="0" fontId="20" fillId="0" borderId="24" xfId="0" applyFont="1" applyFill="1" applyBorder="1" applyAlignment="1">
      <alignment vertical="top" wrapText="1"/>
    </xf>
    <xf numFmtId="0" fontId="25" fillId="0" borderId="14"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0" fontId="20" fillId="0" borderId="55" xfId="0" applyFont="1" applyFill="1" applyBorder="1" applyAlignment="1" applyProtection="1">
      <alignment horizontal="left" vertical="top" wrapText="1"/>
      <protection locked="0"/>
    </xf>
    <xf numFmtId="0" fontId="28" fillId="0" borderId="2" xfId="0" applyFont="1" applyFill="1" applyBorder="1" applyAlignment="1" applyProtection="1">
      <alignment vertical="top" wrapText="1"/>
      <protection locked="0"/>
    </xf>
    <xf numFmtId="0" fontId="20" fillId="0" borderId="2" xfId="0" applyFont="1" applyBorder="1" applyAlignment="1" applyProtection="1">
      <alignment vertical="top" wrapText="1"/>
      <protection locked="0"/>
    </xf>
    <xf numFmtId="0" fontId="28" fillId="0" borderId="24" xfId="0" applyFont="1" applyBorder="1" applyAlignment="1">
      <alignment wrapText="1"/>
    </xf>
    <xf numFmtId="0" fontId="20" fillId="0" borderId="54" xfId="0" applyFont="1" applyBorder="1" applyAlignment="1" applyProtection="1">
      <alignment vertical="top" wrapText="1"/>
      <protection locked="0"/>
    </xf>
    <xf numFmtId="0" fontId="28" fillId="0" borderId="52" xfId="0" applyFont="1" applyBorder="1" applyAlignment="1">
      <alignment vertical="top" wrapText="1"/>
    </xf>
    <xf numFmtId="49" fontId="25" fillId="0" borderId="2" xfId="0" applyNumberFormat="1" applyFont="1" applyBorder="1" applyAlignment="1" applyProtection="1">
      <alignment horizontal="center" vertical="center"/>
      <protection locked="0"/>
    </xf>
    <xf numFmtId="0" fontId="29" fillId="0" borderId="0" xfId="0" applyFont="1" applyAlignment="1">
      <alignment wrapText="1"/>
    </xf>
    <xf numFmtId="0" fontId="29" fillId="0" borderId="24" xfId="0" applyFont="1" applyFill="1" applyBorder="1" applyAlignment="1" applyProtection="1">
      <alignment vertical="center" wrapText="1"/>
      <protection locked="0"/>
    </xf>
    <xf numFmtId="0" fontId="38" fillId="0" borderId="0" xfId="0" applyFont="1"/>
    <xf numFmtId="0" fontId="44" fillId="0" borderId="34" xfId="0" applyFont="1" applyBorder="1" applyAlignment="1">
      <alignment vertical="top" wrapText="1"/>
    </xf>
    <xf numFmtId="0" fontId="45" fillId="0" borderId="34" xfId="0" applyFont="1" applyBorder="1" applyAlignment="1">
      <alignment vertical="top" wrapText="1"/>
    </xf>
    <xf numFmtId="0" fontId="30" fillId="0" borderId="56"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31" fillId="0" borderId="18" xfId="0" applyFont="1" applyFill="1" applyBorder="1" applyAlignment="1">
      <alignment vertical="top" wrapText="1"/>
    </xf>
    <xf numFmtId="0" fontId="30" fillId="0" borderId="24" xfId="0" applyFont="1" applyFill="1" applyBorder="1" applyAlignment="1">
      <alignment horizontal="center" vertical="center" wrapText="1"/>
    </xf>
    <xf numFmtId="0" fontId="41" fillId="0" borderId="24" xfId="0" applyFont="1" applyFill="1" applyBorder="1" applyAlignment="1">
      <alignment horizontal="center" vertical="center" wrapText="1"/>
    </xf>
    <xf numFmtId="49" fontId="25" fillId="0" borderId="15" xfId="0" applyNumberFormat="1" applyFont="1" applyBorder="1" applyAlignment="1">
      <alignment horizontal="center" vertical="center"/>
    </xf>
    <xf numFmtId="49" fontId="46" fillId="0" borderId="2" xfId="0" applyNumberFormat="1" applyFont="1" applyBorder="1" applyAlignment="1" applyProtection="1">
      <alignment horizontal="center" vertical="center" wrapText="1"/>
      <protection locked="0"/>
    </xf>
    <xf numFmtId="49" fontId="40" fillId="0" borderId="15" xfId="0" applyNumberFormat="1" applyFont="1" applyBorder="1" applyAlignment="1">
      <alignment horizontal="center" vertical="center"/>
    </xf>
    <xf numFmtId="49" fontId="47" fillId="0" borderId="2" xfId="0" applyNumberFormat="1" applyFont="1" applyBorder="1" applyAlignment="1" applyProtection="1">
      <alignment horizontal="center" vertical="center" wrapText="1"/>
      <protection locked="0"/>
    </xf>
    <xf numFmtId="0" fontId="48" fillId="0" borderId="2" xfId="0" applyFont="1" applyFill="1" applyBorder="1" applyAlignment="1">
      <alignment horizontal="left" wrapText="1"/>
    </xf>
    <xf numFmtId="0" fontId="48" fillId="0" borderId="24" xfId="0" applyFont="1" applyFill="1" applyBorder="1" applyAlignment="1" applyProtection="1">
      <alignment vertical="center" wrapText="1"/>
      <protection locked="0"/>
    </xf>
    <xf numFmtId="0" fontId="49" fillId="0" borderId="2" xfId="0" applyFont="1" applyFill="1" applyBorder="1" applyAlignment="1">
      <alignment horizontal="center" vertical="center"/>
    </xf>
    <xf numFmtId="49" fontId="25" fillId="0" borderId="2" xfId="0" applyNumberFormat="1" applyFont="1" applyBorder="1" applyAlignment="1">
      <alignment horizontal="center" vertical="center"/>
    </xf>
    <xf numFmtId="49" fontId="18" fillId="0" borderId="2" xfId="0" applyNumberFormat="1" applyFont="1" applyBorder="1" applyAlignment="1" applyProtection="1">
      <alignment horizontal="center" vertical="center" wrapText="1"/>
      <protection locked="0"/>
    </xf>
    <xf numFmtId="0" fontId="25" fillId="0" borderId="34" xfId="0" applyFont="1" applyFill="1" applyBorder="1" applyAlignment="1">
      <alignment horizontal="center" vertical="center"/>
    </xf>
    <xf numFmtId="3" fontId="25" fillId="0" borderId="2" xfId="0" applyNumberFormat="1" applyFont="1" applyFill="1" applyBorder="1" applyAlignment="1">
      <alignment horizontal="center" vertical="center"/>
    </xf>
    <xf numFmtId="3" fontId="25" fillId="0" borderId="20" xfId="0" applyNumberFormat="1" applyFont="1" applyFill="1" applyBorder="1" applyAlignment="1">
      <alignment horizontal="center" vertical="center"/>
    </xf>
    <xf numFmtId="49" fontId="49" fillId="0" borderId="2" xfId="0" applyNumberFormat="1" applyFont="1" applyFill="1" applyBorder="1" applyAlignment="1">
      <alignment horizontal="center" vertical="center"/>
    </xf>
    <xf numFmtId="49" fontId="50" fillId="0" borderId="2" xfId="0" applyNumberFormat="1" applyFont="1" applyFill="1" applyBorder="1" applyAlignment="1">
      <alignment horizontal="center" vertical="center"/>
    </xf>
    <xf numFmtId="0" fontId="29" fillId="0" borderId="2" xfId="0" applyFont="1" applyFill="1" applyBorder="1" applyAlignment="1">
      <alignment vertical="top" wrapText="1"/>
    </xf>
    <xf numFmtId="0" fontId="25" fillId="0" borderId="32" xfId="0" applyFont="1" applyFill="1" applyBorder="1" applyAlignment="1">
      <alignment horizontal="center" vertical="center"/>
    </xf>
    <xf numFmtId="0" fontId="25" fillId="0" borderId="11" xfId="0" applyFont="1" applyFill="1" applyBorder="1" applyAlignment="1">
      <alignment horizontal="center" vertical="center" wrapText="1"/>
    </xf>
    <xf numFmtId="0" fontId="48" fillId="0" borderId="18" xfId="0" applyFont="1" applyFill="1" applyBorder="1" applyAlignment="1" applyProtection="1">
      <alignment horizontal="left" vertical="top" wrapText="1"/>
      <protection locked="0"/>
    </xf>
    <xf numFmtId="0" fontId="40" fillId="0" borderId="34" xfId="0" applyFont="1" applyBorder="1" applyAlignment="1">
      <alignment vertical="top" wrapText="1"/>
    </xf>
    <xf numFmtId="49" fontId="20" fillId="0" borderId="15" xfId="0" applyNumberFormat="1" applyFont="1" applyFill="1" applyBorder="1" applyAlignment="1" applyProtection="1">
      <alignment horizontal="center" vertical="center" wrapText="1"/>
      <protection locked="0"/>
    </xf>
    <xf numFmtId="0" fontId="48" fillId="0" borderId="34" xfId="0" applyFont="1" applyFill="1" applyBorder="1" applyAlignment="1" applyProtection="1">
      <alignment vertical="top" wrapText="1"/>
      <protection locked="0"/>
    </xf>
    <xf numFmtId="49" fontId="51" fillId="0" borderId="38" xfId="0" applyNumberFormat="1" applyFont="1" applyBorder="1" applyAlignment="1">
      <alignment horizontal="left" vertical="center"/>
    </xf>
    <xf numFmtId="49" fontId="51" fillId="0" borderId="15" xfId="0" applyNumberFormat="1" applyFont="1" applyFill="1" applyBorder="1" applyAlignment="1" applyProtection="1">
      <alignment horizontal="center" vertical="center" wrapText="1"/>
      <protection locked="0"/>
    </xf>
    <xf numFmtId="0" fontId="52" fillId="0" borderId="15" xfId="0" applyFont="1" applyFill="1" applyBorder="1" applyAlignment="1">
      <alignment vertical="center" wrapText="1"/>
    </xf>
    <xf numFmtId="0" fontId="51" fillId="0" borderId="24" xfId="0" applyFont="1" applyFill="1" applyBorder="1" applyAlignment="1">
      <alignment horizontal="center" vertical="center"/>
    </xf>
    <xf numFmtId="0" fontId="51" fillId="0" borderId="15" xfId="0" applyFont="1" applyFill="1" applyBorder="1" applyAlignment="1">
      <alignment horizontal="center" vertical="center" wrapText="1"/>
    </xf>
    <xf numFmtId="0" fontId="51" fillId="0" borderId="31" xfId="0" applyFont="1" applyFill="1" applyBorder="1" applyAlignment="1">
      <alignment horizontal="center" vertical="center" wrapText="1"/>
    </xf>
    <xf numFmtId="0" fontId="53" fillId="18" borderId="0" xfId="0" applyFont="1" applyFill="1"/>
    <xf numFmtId="49" fontId="18" fillId="0" borderId="0" xfId="0" applyNumberFormat="1" applyFont="1" applyFill="1" applyBorder="1" applyAlignment="1" applyProtection="1">
      <alignment horizontal="center" vertical="top" wrapText="1"/>
      <protection locked="0"/>
    </xf>
    <xf numFmtId="0" fontId="28" fillId="0" borderId="48" xfId="0" applyFont="1" applyBorder="1" applyAlignment="1">
      <alignment vertical="center" wrapText="1"/>
    </xf>
    <xf numFmtId="0" fontId="31" fillId="0" borderId="0" xfId="0" applyFont="1" applyBorder="1" applyAlignment="1">
      <alignment horizontal="left" wrapText="1"/>
    </xf>
    <xf numFmtId="0" fontId="18" fillId="0" borderId="18" xfId="0" applyFont="1" applyBorder="1" applyAlignment="1">
      <alignment horizontal="center" vertical="center"/>
    </xf>
    <xf numFmtId="0" fontId="25" fillId="0" borderId="18" xfId="0" applyFont="1" applyBorder="1" applyAlignment="1">
      <alignment horizontal="center" vertical="center"/>
    </xf>
    <xf numFmtId="0" fontId="25" fillId="0" borderId="48" xfId="0" applyFont="1" applyBorder="1" applyAlignment="1">
      <alignment horizontal="center" vertical="center" wrapText="1"/>
    </xf>
    <xf numFmtId="49" fontId="18" fillId="0" borderId="57" xfId="0" applyNumberFormat="1" applyFont="1" applyFill="1" applyBorder="1" applyAlignment="1" applyProtection="1">
      <alignment horizontal="center" vertical="top" wrapText="1"/>
      <protection locked="0"/>
    </xf>
    <xf numFmtId="0" fontId="28" fillId="0" borderId="20" xfId="0" applyFont="1" applyBorder="1" applyAlignment="1">
      <alignment vertical="center" wrapText="1"/>
    </xf>
    <xf numFmtId="0" fontId="18" fillId="0" borderId="24" xfId="0" applyFont="1" applyBorder="1" applyAlignment="1">
      <alignment horizontal="center" vertical="center"/>
    </xf>
    <xf numFmtId="0" fontId="25" fillId="0" borderId="24"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protection locked="0"/>
    </xf>
    <xf numFmtId="49" fontId="18" fillId="0" borderId="23" xfId="0" applyNumberFormat="1" applyFont="1" applyFill="1" applyBorder="1" applyAlignment="1">
      <alignment vertical="center"/>
    </xf>
    <xf numFmtId="49" fontId="20" fillId="0" borderId="23" xfId="0" applyNumberFormat="1" applyFont="1" applyFill="1" applyBorder="1" applyAlignment="1" applyProtection="1">
      <alignment horizontal="center" vertical="center" wrapText="1"/>
      <protection locked="0"/>
    </xf>
    <xf numFmtId="0" fontId="20" fillId="0" borderId="23" xfId="0" applyFont="1" applyFill="1" applyBorder="1" applyAlignment="1">
      <alignment wrapText="1"/>
    </xf>
    <xf numFmtId="0" fontId="18" fillId="0" borderId="23" xfId="0" applyFont="1" applyBorder="1" applyAlignment="1">
      <alignment horizontal="center" vertical="center"/>
    </xf>
    <xf numFmtId="0" fontId="25" fillId="0" borderId="23" xfId="0" applyFont="1" applyBorder="1" applyAlignment="1">
      <alignment horizontal="center" vertical="center"/>
    </xf>
    <xf numFmtId="49" fontId="19" fillId="0" borderId="22" xfId="0" applyNumberFormat="1" applyFont="1" applyFill="1" applyBorder="1" applyAlignment="1">
      <alignment vertical="center"/>
    </xf>
    <xf numFmtId="49" fontId="18" fillId="0" borderId="25" xfId="0" applyNumberFormat="1" applyFont="1" applyFill="1" applyBorder="1" applyAlignment="1" applyProtection="1">
      <alignment horizontal="center" vertical="top" wrapText="1"/>
      <protection locked="0"/>
    </xf>
    <xf numFmtId="49" fontId="19" fillId="0" borderId="25" xfId="0" applyNumberFormat="1" applyFont="1" applyFill="1" applyBorder="1" applyAlignment="1" applyProtection="1">
      <alignment horizontal="center" vertical="center" wrapText="1"/>
      <protection locked="0"/>
    </xf>
    <xf numFmtId="0" fontId="19" fillId="0" borderId="25" xfId="0" applyFont="1" applyFill="1" applyBorder="1" applyAlignment="1">
      <alignment vertical="center" wrapText="1"/>
    </xf>
    <xf numFmtId="0" fontId="31" fillId="0" borderId="25" xfId="0" applyFont="1" applyBorder="1" applyAlignment="1">
      <alignment horizontal="left" wrapText="1"/>
    </xf>
    <xf numFmtId="0" fontId="19" fillId="0" borderId="25" xfId="0" applyFont="1" applyBorder="1" applyAlignment="1">
      <alignment horizontal="center" vertical="center"/>
    </xf>
    <xf numFmtId="49" fontId="20" fillId="0" borderId="58" xfId="0" applyNumberFormat="1" applyFont="1" applyFill="1" applyBorder="1"/>
    <xf numFmtId="0" fontId="19" fillId="0" borderId="59" xfId="0" applyFont="1" applyFill="1" applyBorder="1" applyAlignment="1" applyProtection="1">
      <alignment horizontal="center" vertical="top"/>
      <protection locked="0"/>
    </xf>
    <xf numFmtId="0" fontId="19" fillId="0" borderId="27" xfId="0" applyFont="1" applyFill="1" applyBorder="1" applyAlignment="1" applyProtection="1">
      <alignment horizontal="center" vertical="top"/>
      <protection locked="0"/>
    </xf>
    <xf numFmtId="0" fontId="19" fillId="0" borderId="60" xfId="0" applyFont="1" applyFill="1" applyBorder="1" applyAlignment="1" applyProtection="1">
      <alignment vertical="top" wrapText="1"/>
      <protection locked="0"/>
    </xf>
    <xf numFmtId="0" fontId="20" fillId="0" borderId="61" xfId="0" applyFont="1" applyFill="1" applyBorder="1"/>
    <xf numFmtId="1" fontId="19" fillId="0" borderId="28" xfId="0" applyNumberFormat="1" applyFont="1" applyFill="1" applyBorder="1" applyAlignment="1">
      <alignment horizontal="center" vertical="center"/>
    </xf>
    <xf numFmtId="0" fontId="48" fillId="0" borderId="62" xfId="0" applyFont="1" applyFill="1" applyBorder="1" applyAlignment="1" applyProtection="1">
      <alignment vertical="center" wrapText="1"/>
      <protection locked="0"/>
    </xf>
    <xf numFmtId="0" fontId="48" fillId="0" borderId="35" xfId="0" applyFont="1" applyFill="1" applyBorder="1" applyAlignment="1">
      <alignment horizontal="left" wrapText="1"/>
    </xf>
    <xf numFmtId="0" fontId="29" fillId="0" borderId="35" xfId="0" applyFont="1" applyFill="1" applyBorder="1" applyAlignment="1">
      <alignment horizontal="left" wrapText="1"/>
    </xf>
    <xf numFmtId="0" fontId="54" fillId="0" borderId="35" xfId="0" applyFont="1" applyFill="1" applyBorder="1" applyAlignment="1">
      <alignment horizontal="left" wrapText="1"/>
    </xf>
    <xf numFmtId="0" fontId="20" fillId="0" borderId="34" xfId="0" applyFont="1" applyFill="1" applyBorder="1" applyAlignment="1">
      <alignment wrapText="1"/>
    </xf>
    <xf numFmtId="0" fontId="40" fillId="0" borderId="63" xfId="0" applyFont="1" applyFill="1" applyBorder="1" applyAlignment="1">
      <alignment horizontal="center" vertical="center" wrapText="1"/>
    </xf>
    <xf numFmtId="0" fontId="25" fillId="0" borderId="34" xfId="0" applyFont="1" applyFill="1" applyBorder="1" applyAlignment="1">
      <alignment horizontal="center" vertical="center" wrapText="1"/>
    </xf>
    <xf numFmtId="49" fontId="55" fillId="0" borderId="24" xfId="0" applyNumberFormat="1" applyFont="1" applyBorder="1" applyAlignment="1" applyProtection="1">
      <alignment horizontal="center" vertical="center" wrapText="1"/>
      <protection locked="0"/>
    </xf>
    <xf numFmtId="0" fontId="28" fillId="0" borderId="15" xfId="0" applyFont="1" applyFill="1" applyBorder="1" applyAlignment="1">
      <alignment vertical="center" wrapText="1"/>
    </xf>
    <xf numFmtId="0" fontId="19" fillId="0" borderId="0" xfId="0" applyFont="1" applyBorder="1" applyAlignment="1">
      <alignment horizontal="center" wrapText="1"/>
    </xf>
    <xf numFmtId="0" fontId="31" fillId="0" borderId="20" xfId="0" applyFont="1" applyFill="1" applyBorder="1" applyAlignment="1" applyProtection="1">
      <alignment horizontal="left" vertical="center" wrapText="1"/>
      <protection locked="0"/>
    </xf>
    <xf numFmtId="0" fontId="31" fillId="0" borderId="64" xfId="0" applyFont="1" applyFill="1" applyBorder="1" applyAlignment="1" applyProtection="1">
      <alignment horizontal="left" vertical="center" wrapText="1"/>
      <protection locked="0"/>
    </xf>
    <xf numFmtId="0" fontId="20" fillId="0" borderId="0" xfId="0" applyFont="1" applyBorder="1" applyAlignment="1">
      <alignment horizontal="left" wrapText="1"/>
    </xf>
    <xf numFmtId="0" fontId="29" fillId="0" borderId="24"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0"/>
  <sheetViews>
    <sheetView tabSelected="1" view="pageBreakPreview" topLeftCell="A166" zoomScale="25" zoomScaleNormal="25" zoomScaleSheetLayoutView="25" workbookViewId="0">
      <pane xSplit="1" topLeftCell="B1" activePane="topRight" state="frozen"/>
      <selection activeCell="A47" sqref="A47"/>
      <selection pane="topRight" activeCell="E175" sqref="E175"/>
    </sheetView>
  </sheetViews>
  <sheetFormatPr defaultRowHeight="12.75"/>
  <cols>
    <col min="1" max="1" width="15.28515625" style="119" customWidth="1"/>
    <col min="2" max="2" width="15.42578125" style="1" customWidth="1"/>
    <col min="3" max="3" width="16.42578125" style="1" customWidth="1"/>
    <col min="4" max="4" width="45.85546875" style="1" customWidth="1"/>
    <col min="5" max="5" width="70.5703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92</v>
      </c>
      <c r="G2" s="2"/>
    </row>
    <row r="3" spans="1:9" ht="15.75">
      <c r="F3" s="2" t="s">
        <v>1</v>
      </c>
      <c r="G3" s="2"/>
    </row>
    <row r="4" spans="1:9" ht="15.75">
      <c r="F4" s="2" t="s">
        <v>93</v>
      </c>
      <c r="G4" s="2"/>
    </row>
    <row r="5" spans="1:9" ht="15.75">
      <c r="F5" s="2" t="s">
        <v>2</v>
      </c>
      <c r="G5" s="2"/>
    </row>
    <row r="6" spans="1:9" ht="15.75">
      <c r="F6" s="2" t="s">
        <v>100</v>
      </c>
    </row>
    <row r="7" spans="1:9" ht="49.5" customHeight="1">
      <c r="B7" s="325" t="s">
        <v>110</v>
      </c>
      <c r="C7" s="325"/>
      <c r="D7" s="325"/>
      <c r="E7" s="325"/>
      <c r="F7" s="325"/>
      <c r="G7" s="325"/>
      <c r="H7" s="325"/>
      <c r="I7" s="3"/>
    </row>
    <row r="8" spans="1:9" ht="19.5" thickBot="1">
      <c r="B8" s="3"/>
      <c r="C8" s="3"/>
      <c r="D8" s="3"/>
      <c r="E8" s="3"/>
      <c r="F8" s="3"/>
      <c r="G8" s="3"/>
      <c r="H8" s="3" t="s">
        <v>3</v>
      </c>
      <c r="I8" s="3"/>
    </row>
    <row r="9" spans="1:9" ht="126" customHeight="1" thickBot="1">
      <c r="A9" s="120" t="s">
        <v>4</v>
      </c>
      <c r="B9" s="118" t="s">
        <v>117</v>
      </c>
      <c r="C9" s="4" t="s">
        <v>5</v>
      </c>
      <c r="D9" s="4" t="s">
        <v>119</v>
      </c>
      <c r="E9" s="4" t="s">
        <v>6</v>
      </c>
      <c r="F9" s="5" t="s">
        <v>7</v>
      </c>
      <c r="G9" s="6" t="s">
        <v>8</v>
      </c>
      <c r="H9" s="7" t="s">
        <v>9</v>
      </c>
      <c r="I9" s="3"/>
    </row>
    <row r="10" spans="1:9" s="8" customFormat="1" ht="56.25" customHeight="1" thickBot="1">
      <c r="A10" s="121" t="s">
        <v>118</v>
      </c>
      <c r="B10" s="114"/>
      <c r="C10" s="114"/>
      <c r="D10" s="91" t="s">
        <v>10</v>
      </c>
      <c r="E10" s="102"/>
      <c r="F10" s="115">
        <f>SUM(F12+F19+F21+F22+F32+F34+F41+F42+F43+F44+F45+F48+F49+F50+F51)</f>
        <v>2357159</v>
      </c>
      <c r="G10" s="115">
        <f>SUM(G12+G19+G21+G22+G32+G34+G41+G42+G43+G44+G45+G48+G49+G50+G51)</f>
        <v>335600</v>
      </c>
      <c r="H10" s="115">
        <f>SUM(H12+H19+H21+H22+H32+H34+H41+H42+H43+H44+H45+H48+H49+H50+H51)</f>
        <v>2692759</v>
      </c>
    </row>
    <row r="11" spans="1:9" s="28" customFormat="1" ht="57" hidden="1" thickBot="1">
      <c r="A11" s="134" t="s">
        <v>120</v>
      </c>
      <c r="B11" s="135"/>
      <c r="C11" s="135"/>
      <c r="D11" s="91" t="s">
        <v>10</v>
      </c>
      <c r="E11" s="104"/>
      <c r="F11" s="132"/>
      <c r="G11" s="132"/>
      <c r="H11" s="133"/>
    </row>
    <row r="12" spans="1:9" s="28" customFormat="1" ht="37.5">
      <c r="A12" s="129" t="s">
        <v>122</v>
      </c>
      <c r="B12" s="130"/>
      <c r="C12" s="130"/>
      <c r="D12" s="131" t="s">
        <v>123</v>
      </c>
      <c r="E12" s="104"/>
      <c r="F12" s="157">
        <f>SUM(F13:F15)</f>
        <v>421800</v>
      </c>
      <c r="G12" s="157">
        <f>SUM(G13:G15)</f>
        <v>0</v>
      </c>
      <c r="H12" s="157">
        <f>SUM(H13:H15)</f>
        <v>421800</v>
      </c>
    </row>
    <row r="13" spans="1:9" s="142" customFormat="1" ht="56.25">
      <c r="A13" s="138" t="s">
        <v>121</v>
      </c>
      <c r="B13" s="143" t="s">
        <v>187</v>
      </c>
      <c r="C13" s="143" t="s">
        <v>13</v>
      </c>
      <c r="D13" s="144" t="s">
        <v>124</v>
      </c>
      <c r="E13" s="57" t="s">
        <v>225</v>
      </c>
      <c r="F13" s="158">
        <v>141000</v>
      </c>
      <c r="G13" s="158"/>
      <c r="H13" s="159">
        <f>SUM(F13+G13)</f>
        <v>141000</v>
      </c>
      <c r="I13" s="141"/>
    </row>
    <row r="14" spans="1:9" s="142" customFormat="1" ht="75">
      <c r="A14" s="138" t="s">
        <v>121</v>
      </c>
      <c r="B14" s="143" t="s">
        <v>187</v>
      </c>
      <c r="C14" s="143" t="s">
        <v>13</v>
      </c>
      <c r="D14" s="144" t="s">
        <v>124</v>
      </c>
      <c r="E14" s="57" t="s">
        <v>325</v>
      </c>
      <c r="F14" s="158">
        <v>120000</v>
      </c>
      <c r="G14" s="158"/>
      <c r="H14" s="159">
        <f>SUM(F14+G14)</f>
        <v>120000</v>
      </c>
      <c r="I14" s="141"/>
    </row>
    <row r="15" spans="1:9" s="142" customFormat="1" ht="39.75" customHeight="1">
      <c r="A15" s="138" t="s">
        <v>121</v>
      </c>
      <c r="B15" s="143" t="s">
        <v>187</v>
      </c>
      <c r="C15" s="143" t="s">
        <v>13</v>
      </c>
      <c r="D15" s="144" t="s">
        <v>124</v>
      </c>
      <c r="E15" s="57" t="s">
        <v>360</v>
      </c>
      <c r="F15" s="158">
        <v>160800</v>
      </c>
      <c r="G15" s="158"/>
      <c r="H15" s="159">
        <f>SUM(F15+G15)</f>
        <v>160800</v>
      </c>
      <c r="I15" s="141"/>
    </row>
    <row r="16" spans="1:9" s="28" customFormat="1" ht="37.5" hidden="1">
      <c r="A16" s="129" t="s">
        <v>125</v>
      </c>
      <c r="B16" s="136"/>
      <c r="C16" s="136"/>
      <c r="D16" s="137" t="s">
        <v>126</v>
      </c>
      <c r="E16" s="57"/>
      <c r="F16" s="160">
        <f>F17+F18</f>
        <v>0</v>
      </c>
      <c r="G16" s="160">
        <f>G17+G18</f>
        <v>0</v>
      </c>
      <c r="H16" s="160">
        <f>H17+H18</f>
        <v>0</v>
      </c>
    </row>
    <row r="17" spans="1:9" s="142" customFormat="1" ht="58.5" hidden="1">
      <c r="A17" s="138" t="s">
        <v>127</v>
      </c>
      <c r="B17" s="139" t="s">
        <v>14</v>
      </c>
      <c r="C17" s="139" t="s">
        <v>15</v>
      </c>
      <c r="D17" s="140" t="s">
        <v>128</v>
      </c>
      <c r="E17" s="58" t="s">
        <v>114</v>
      </c>
      <c r="F17" s="161"/>
      <c r="G17" s="161"/>
      <c r="H17" s="162">
        <f>SUM(F17+G17)</f>
        <v>0</v>
      </c>
      <c r="I17" s="141"/>
    </row>
    <row r="18" spans="1:9" s="23" customFormat="1" ht="56.25" hidden="1">
      <c r="A18" s="123"/>
      <c r="B18" s="35" t="s">
        <v>107</v>
      </c>
      <c r="C18" s="15" t="s">
        <v>15</v>
      </c>
      <c r="D18" s="67" t="s">
        <v>108</v>
      </c>
      <c r="E18" s="60" t="s">
        <v>109</v>
      </c>
      <c r="F18" s="16"/>
      <c r="G18" s="16"/>
      <c r="H18" s="52">
        <f t="shared" ref="H18:H56" si="0">SUM(F18+G18)</f>
        <v>0</v>
      </c>
    </row>
    <row r="19" spans="1:9" s="23" customFormat="1" ht="37.5">
      <c r="A19" s="123" t="s">
        <v>292</v>
      </c>
      <c r="B19" s="35" t="s">
        <v>293</v>
      </c>
      <c r="C19" s="15"/>
      <c r="D19" s="202" t="s">
        <v>294</v>
      </c>
      <c r="E19" s="203"/>
      <c r="F19" s="16">
        <f>SUM(F20)</f>
        <v>0</v>
      </c>
      <c r="G19" s="16">
        <f>SUM(G20)</f>
        <v>180600</v>
      </c>
      <c r="H19" s="16">
        <f>SUM(H20)</f>
        <v>180600</v>
      </c>
    </row>
    <row r="20" spans="1:9" s="23" customFormat="1" ht="75">
      <c r="A20" s="197" t="s">
        <v>274</v>
      </c>
      <c r="B20" s="15" t="s">
        <v>275</v>
      </c>
      <c r="C20" s="33" t="s">
        <v>102</v>
      </c>
      <c r="D20" s="68" t="s">
        <v>129</v>
      </c>
      <c r="E20" s="69" t="s">
        <v>106</v>
      </c>
      <c r="F20" s="16"/>
      <c r="G20" s="16">
        <v>180600</v>
      </c>
      <c r="H20" s="17">
        <f t="shared" si="0"/>
        <v>180600</v>
      </c>
    </row>
    <row r="21" spans="1:9" s="23" customFormat="1" ht="84.75" customHeight="1">
      <c r="A21" s="123" t="s">
        <v>130</v>
      </c>
      <c r="B21" s="33" t="s">
        <v>188</v>
      </c>
      <c r="C21" s="33" t="s">
        <v>24</v>
      </c>
      <c r="D21" s="155" t="s">
        <v>163</v>
      </c>
      <c r="E21" s="60" t="s">
        <v>362</v>
      </c>
      <c r="F21" s="16">
        <v>40000</v>
      </c>
      <c r="G21" s="16"/>
      <c r="H21" s="17">
        <f t="shared" si="0"/>
        <v>40000</v>
      </c>
    </row>
    <row r="22" spans="1:9" s="23" customFormat="1" ht="64.5" customHeight="1">
      <c r="A22" s="145" t="s">
        <v>131</v>
      </c>
      <c r="B22" s="33" t="s">
        <v>189</v>
      </c>
      <c r="C22" s="33" t="s">
        <v>86</v>
      </c>
      <c r="D22" s="131" t="s">
        <v>143</v>
      </c>
      <c r="E22" s="63" t="s">
        <v>295</v>
      </c>
      <c r="F22" s="16">
        <v>270000</v>
      </c>
      <c r="G22" s="16">
        <v>20000</v>
      </c>
      <c r="H22" s="17">
        <f t="shared" si="0"/>
        <v>290000</v>
      </c>
    </row>
    <row r="23" spans="1:9" s="23" customFormat="1" ht="72" hidden="1" customHeight="1">
      <c r="A23" s="145" t="s">
        <v>132</v>
      </c>
      <c r="B23" s="53" t="s">
        <v>19</v>
      </c>
      <c r="C23" s="53" t="s">
        <v>25</v>
      </c>
      <c r="D23" s="149" t="s">
        <v>144</v>
      </c>
      <c r="E23" s="70" t="s">
        <v>111</v>
      </c>
      <c r="F23" s="54"/>
      <c r="G23" s="54"/>
      <c r="H23" s="163">
        <f t="shared" si="0"/>
        <v>0</v>
      </c>
    </row>
    <row r="24" spans="1:9" ht="65.25" hidden="1" customHeight="1">
      <c r="A24" s="123"/>
      <c r="B24" s="15" t="s">
        <v>19</v>
      </c>
      <c r="C24" s="15" t="s">
        <v>25</v>
      </c>
      <c r="D24" s="71" t="s">
        <v>20</v>
      </c>
      <c r="E24" s="57" t="s">
        <v>103</v>
      </c>
      <c r="F24" s="16"/>
      <c r="G24" s="16"/>
      <c r="H24" s="17">
        <f t="shared" si="0"/>
        <v>0</v>
      </c>
    </row>
    <row r="25" spans="1:9" ht="18.75" hidden="1">
      <c r="A25" s="123"/>
      <c r="B25" s="18"/>
      <c r="C25" s="18"/>
      <c r="D25" s="72"/>
      <c r="E25" s="69"/>
      <c r="F25" s="19"/>
      <c r="G25" s="16"/>
      <c r="H25" s="17">
        <f t="shared" si="0"/>
        <v>0</v>
      </c>
    </row>
    <row r="26" spans="1:9" ht="18.75" hidden="1">
      <c r="A26" s="123"/>
      <c r="B26" s="18"/>
      <c r="C26" s="18"/>
      <c r="D26" s="72"/>
      <c r="E26" s="69"/>
      <c r="F26" s="19"/>
      <c r="G26" s="16"/>
      <c r="H26" s="17">
        <f t="shared" si="0"/>
        <v>0</v>
      </c>
    </row>
    <row r="27" spans="1:9" ht="18.75" hidden="1">
      <c r="A27" s="123"/>
      <c r="B27" s="18"/>
      <c r="C27" s="18"/>
      <c r="D27" s="72"/>
      <c r="E27" s="69"/>
      <c r="F27" s="19"/>
      <c r="G27" s="16"/>
      <c r="H27" s="17">
        <f t="shared" si="0"/>
        <v>0</v>
      </c>
    </row>
    <row r="28" spans="1:9" ht="18.75" hidden="1">
      <c r="A28" s="123"/>
      <c r="B28" s="18"/>
      <c r="C28" s="18"/>
      <c r="D28" s="72"/>
      <c r="E28" s="69"/>
      <c r="F28" s="19"/>
      <c r="G28" s="16"/>
      <c r="H28" s="17">
        <f t="shared" si="0"/>
        <v>0</v>
      </c>
    </row>
    <row r="29" spans="1:9" ht="56.25" hidden="1">
      <c r="A29" s="123"/>
      <c r="B29" s="20" t="s">
        <v>22</v>
      </c>
      <c r="C29" s="20" t="s">
        <v>26</v>
      </c>
      <c r="D29" s="73" t="s">
        <v>27</v>
      </c>
      <c r="E29" s="57" t="s">
        <v>98</v>
      </c>
      <c r="F29" s="21"/>
      <c r="G29" s="16"/>
      <c r="H29" s="17">
        <f t="shared" si="0"/>
        <v>0</v>
      </c>
    </row>
    <row r="30" spans="1:9" s="22" customFormat="1" ht="37.5" hidden="1">
      <c r="A30" s="123"/>
      <c r="B30" s="36" t="s">
        <v>28</v>
      </c>
      <c r="C30" s="36" t="s">
        <v>29</v>
      </c>
      <c r="D30" s="72" t="s">
        <v>30</v>
      </c>
      <c r="E30" s="74" t="s">
        <v>88</v>
      </c>
      <c r="F30" s="16">
        <v>0</v>
      </c>
      <c r="G30" s="16"/>
      <c r="H30" s="17">
        <v>0</v>
      </c>
    </row>
    <row r="31" spans="1:9" s="22" customFormat="1" ht="56.25" hidden="1">
      <c r="A31" s="123"/>
      <c r="B31" s="36" t="s">
        <v>31</v>
      </c>
      <c r="C31" s="36" t="s">
        <v>32</v>
      </c>
      <c r="D31" s="72" t="s">
        <v>33</v>
      </c>
      <c r="E31" s="74" t="s">
        <v>90</v>
      </c>
      <c r="F31" s="16">
        <v>0</v>
      </c>
      <c r="G31" s="16"/>
      <c r="H31" s="17">
        <v>0</v>
      </c>
    </row>
    <row r="32" spans="1:9" s="23" customFormat="1" ht="75.75" customHeight="1">
      <c r="A32" s="145" t="s">
        <v>133</v>
      </c>
      <c r="B32" s="37" t="s">
        <v>190</v>
      </c>
      <c r="C32" s="37" t="s">
        <v>34</v>
      </c>
      <c r="D32" s="75" t="s">
        <v>35</v>
      </c>
      <c r="E32" s="62" t="s">
        <v>227</v>
      </c>
      <c r="F32" s="19">
        <v>100000</v>
      </c>
      <c r="G32" s="16"/>
      <c r="H32" s="52">
        <f t="shared" si="0"/>
        <v>100000</v>
      </c>
    </row>
    <row r="33" spans="1:8" s="23" customFormat="1" ht="54" hidden="1" customHeight="1">
      <c r="A33" s="145" t="s">
        <v>134</v>
      </c>
      <c r="B33" s="37" t="s">
        <v>36</v>
      </c>
      <c r="C33" s="37" t="s">
        <v>37</v>
      </c>
      <c r="D33" s="75" t="s">
        <v>85</v>
      </c>
      <c r="E33" s="76" t="s">
        <v>38</v>
      </c>
      <c r="F33" s="16"/>
      <c r="G33" s="16"/>
      <c r="H33" s="52">
        <f t="shared" si="0"/>
        <v>0</v>
      </c>
    </row>
    <row r="34" spans="1:8" s="31" customFormat="1" ht="54.75" customHeight="1">
      <c r="A34" s="145" t="s">
        <v>135</v>
      </c>
      <c r="B34" s="33" t="s">
        <v>191</v>
      </c>
      <c r="C34" s="33" t="s">
        <v>26</v>
      </c>
      <c r="D34" s="77" t="s">
        <v>39</v>
      </c>
      <c r="E34" s="66" t="s">
        <v>233</v>
      </c>
      <c r="F34" s="16"/>
      <c r="G34" s="41">
        <v>135000</v>
      </c>
      <c r="H34" s="52">
        <f t="shared" si="0"/>
        <v>135000</v>
      </c>
    </row>
    <row r="35" spans="1:8" ht="18.75" hidden="1">
      <c r="A35" s="145"/>
      <c r="B35" s="33"/>
      <c r="C35" s="33"/>
      <c r="D35" s="61"/>
      <c r="E35" s="78"/>
      <c r="F35" s="16"/>
      <c r="G35" s="16"/>
      <c r="H35" s="52">
        <f t="shared" si="0"/>
        <v>0</v>
      </c>
    </row>
    <row r="36" spans="1:8" ht="18.75" hidden="1">
      <c r="A36" s="145" t="s">
        <v>136</v>
      </c>
      <c r="B36" s="33"/>
      <c r="C36" s="33"/>
      <c r="D36" s="61"/>
      <c r="E36" s="78"/>
      <c r="F36" s="16"/>
      <c r="G36" s="16"/>
      <c r="H36" s="52">
        <f t="shared" si="0"/>
        <v>0</v>
      </c>
    </row>
    <row r="37" spans="1:8" ht="56.25" hidden="1">
      <c r="A37" s="145" t="s">
        <v>137</v>
      </c>
      <c r="B37" s="33">
        <v>200200</v>
      </c>
      <c r="C37" s="33"/>
      <c r="D37" s="79" t="s">
        <v>23</v>
      </c>
      <c r="E37" s="60" t="s">
        <v>89</v>
      </c>
      <c r="F37" s="16"/>
      <c r="G37" s="41"/>
      <c r="H37" s="52">
        <f t="shared" si="0"/>
        <v>0</v>
      </c>
    </row>
    <row r="38" spans="1:8" ht="18.75" hidden="1">
      <c r="A38" s="145"/>
      <c r="B38" s="33"/>
      <c r="C38" s="33"/>
      <c r="D38" s="77"/>
      <c r="E38" s="63"/>
      <c r="F38" s="41"/>
      <c r="G38" s="41"/>
      <c r="H38" s="52"/>
    </row>
    <row r="39" spans="1:8" s="23" customFormat="1" ht="18.75" hidden="1">
      <c r="A39" s="145" t="s">
        <v>138</v>
      </c>
      <c r="B39" s="33"/>
      <c r="C39" s="33"/>
      <c r="D39" s="61"/>
      <c r="E39" s="62"/>
      <c r="F39" s="16"/>
      <c r="G39" s="16"/>
      <c r="H39" s="52">
        <f t="shared" si="0"/>
        <v>0</v>
      </c>
    </row>
    <row r="40" spans="1:8" s="29" customFormat="1" ht="37.5" hidden="1">
      <c r="A40" s="145" t="s">
        <v>139</v>
      </c>
      <c r="B40" s="33" t="s">
        <v>41</v>
      </c>
      <c r="C40" s="33" t="s">
        <v>40</v>
      </c>
      <c r="D40" s="61" t="s">
        <v>42</v>
      </c>
      <c r="E40" s="62" t="s">
        <v>112</v>
      </c>
      <c r="F40" s="16"/>
      <c r="G40" s="41"/>
      <c r="H40" s="52">
        <f t="shared" si="0"/>
        <v>0</v>
      </c>
    </row>
    <row r="41" spans="1:8" s="23" customFormat="1" ht="37.5">
      <c r="A41" s="145" t="s">
        <v>140</v>
      </c>
      <c r="B41" s="33" t="s">
        <v>192</v>
      </c>
      <c r="C41" s="33" t="s">
        <v>40</v>
      </c>
      <c r="D41" s="61" t="s">
        <v>42</v>
      </c>
      <c r="E41" s="62" t="s">
        <v>222</v>
      </c>
      <c r="F41" s="16">
        <v>200000</v>
      </c>
      <c r="G41" s="16"/>
      <c r="H41" s="52">
        <f t="shared" si="0"/>
        <v>200000</v>
      </c>
    </row>
    <row r="42" spans="1:8" s="23" customFormat="1" ht="22.15" customHeight="1">
      <c r="A42" s="145" t="s">
        <v>140</v>
      </c>
      <c r="B42" s="33" t="s">
        <v>192</v>
      </c>
      <c r="C42" s="33" t="s">
        <v>40</v>
      </c>
      <c r="D42" s="61" t="s">
        <v>42</v>
      </c>
      <c r="E42" s="63" t="s">
        <v>232</v>
      </c>
      <c r="F42" s="16">
        <v>99400</v>
      </c>
      <c r="G42" s="16"/>
      <c r="H42" s="52">
        <f t="shared" si="0"/>
        <v>99400</v>
      </c>
    </row>
    <row r="43" spans="1:8" s="23" customFormat="1" ht="78.75" customHeight="1">
      <c r="A43" s="145" t="s">
        <v>140</v>
      </c>
      <c r="B43" s="33" t="s">
        <v>192</v>
      </c>
      <c r="C43" s="33" t="s">
        <v>40</v>
      </c>
      <c r="D43" s="61" t="s">
        <v>42</v>
      </c>
      <c r="E43" s="80" t="s">
        <v>284</v>
      </c>
      <c r="F43" s="16">
        <v>600000</v>
      </c>
      <c r="G43" s="16"/>
      <c r="H43" s="52">
        <f t="shared" si="0"/>
        <v>600000</v>
      </c>
    </row>
    <row r="44" spans="1:8" s="23" customFormat="1" ht="56.25">
      <c r="A44" s="145" t="s">
        <v>140</v>
      </c>
      <c r="B44" s="33" t="s">
        <v>192</v>
      </c>
      <c r="C44" s="33" t="s">
        <v>40</v>
      </c>
      <c r="D44" s="61" t="s">
        <v>42</v>
      </c>
      <c r="E44" s="80" t="s">
        <v>231</v>
      </c>
      <c r="F44" s="16">
        <v>100000</v>
      </c>
      <c r="G44" s="16"/>
      <c r="H44" s="52">
        <f t="shared" si="0"/>
        <v>100000</v>
      </c>
    </row>
    <row r="45" spans="1:8" s="23" customFormat="1" ht="55.5" customHeight="1">
      <c r="A45" s="145" t="s">
        <v>140</v>
      </c>
      <c r="B45" s="33" t="s">
        <v>192</v>
      </c>
      <c r="C45" s="278" t="s">
        <v>40</v>
      </c>
      <c r="D45" s="61" t="s">
        <v>42</v>
      </c>
      <c r="E45" s="62" t="s">
        <v>350</v>
      </c>
      <c r="F45" s="16">
        <v>11000</v>
      </c>
      <c r="G45" s="16"/>
      <c r="H45" s="52">
        <f t="shared" si="0"/>
        <v>11000</v>
      </c>
    </row>
    <row r="46" spans="1:8" ht="37.5" hidden="1">
      <c r="A46" s="145" t="s">
        <v>140</v>
      </c>
      <c r="B46" s="33" t="s">
        <v>192</v>
      </c>
      <c r="C46" s="33" t="s">
        <v>40</v>
      </c>
      <c r="D46" s="61" t="s">
        <v>42</v>
      </c>
      <c r="E46" s="80" t="s">
        <v>101</v>
      </c>
      <c r="F46" s="16"/>
      <c r="G46" s="16"/>
      <c r="H46" s="52">
        <f t="shared" si="0"/>
        <v>0</v>
      </c>
    </row>
    <row r="47" spans="1:8" ht="37.5" hidden="1">
      <c r="A47" s="145" t="s">
        <v>140</v>
      </c>
      <c r="B47" s="33" t="s">
        <v>192</v>
      </c>
      <c r="C47" s="15" t="s">
        <v>40</v>
      </c>
      <c r="D47" s="73" t="s">
        <v>42</v>
      </c>
      <c r="E47" s="80" t="s">
        <v>104</v>
      </c>
      <c r="F47" s="16"/>
      <c r="G47" s="16"/>
      <c r="H47" s="52">
        <f t="shared" si="0"/>
        <v>0</v>
      </c>
    </row>
    <row r="48" spans="1:8" ht="37.5">
      <c r="A48" s="145" t="s">
        <v>140</v>
      </c>
      <c r="B48" s="33" t="s">
        <v>192</v>
      </c>
      <c r="C48" s="33" t="s">
        <v>40</v>
      </c>
      <c r="D48" s="61" t="s">
        <v>42</v>
      </c>
      <c r="E48" s="80" t="s">
        <v>288</v>
      </c>
      <c r="F48" s="171">
        <v>50000</v>
      </c>
      <c r="G48" s="16"/>
      <c r="H48" s="52">
        <f>SUM(F48+G48)</f>
        <v>50000</v>
      </c>
    </row>
    <row r="49" spans="1:8" s="286" customFormat="1" ht="62.25" customHeight="1">
      <c r="A49" s="280" t="s">
        <v>140</v>
      </c>
      <c r="B49" s="281" t="s">
        <v>192</v>
      </c>
      <c r="C49" s="281" t="s">
        <v>40</v>
      </c>
      <c r="D49" s="282" t="s">
        <v>42</v>
      </c>
      <c r="E49" s="279" t="s">
        <v>351</v>
      </c>
      <c r="F49" s="283">
        <v>137000</v>
      </c>
      <c r="G49" s="284"/>
      <c r="H49" s="285">
        <f t="shared" si="0"/>
        <v>137000</v>
      </c>
    </row>
    <row r="50" spans="1:8" s="31" customFormat="1" ht="75">
      <c r="A50" s="145" t="s">
        <v>140</v>
      </c>
      <c r="B50" s="33" t="s">
        <v>192</v>
      </c>
      <c r="C50" s="33" t="s">
        <v>40</v>
      </c>
      <c r="D50" s="81" t="s">
        <v>42</v>
      </c>
      <c r="E50" s="62" t="s">
        <v>113</v>
      </c>
      <c r="F50" s="164">
        <v>47959</v>
      </c>
      <c r="G50" s="16"/>
      <c r="H50" s="52">
        <f t="shared" si="0"/>
        <v>47959</v>
      </c>
    </row>
    <row r="51" spans="1:8" s="23" customFormat="1" ht="58.5" customHeight="1" thickBot="1">
      <c r="A51" s="145" t="s">
        <v>140</v>
      </c>
      <c r="B51" s="33" t="s">
        <v>192</v>
      </c>
      <c r="C51" s="32" t="s">
        <v>40</v>
      </c>
      <c r="D51" s="61" t="s">
        <v>42</v>
      </c>
      <c r="E51" s="62" t="s">
        <v>228</v>
      </c>
      <c r="F51" s="16">
        <v>280000</v>
      </c>
      <c r="G51" s="16"/>
      <c r="H51" s="52">
        <f t="shared" si="0"/>
        <v>280000</v>
      </c>
    </row>
    <row r="52" spans="1:8" ht="16.149999999999999" hidden="1" customHeight="1" thickBot="1">
      <c r="A52" s="123"/>
      <c r="B52" s="35"/>
      <c r="C52" s="35"/>
      <c r="D52" s="65"/>
      <c r="E52" s="66"/>
      <c r="F52" s="19"/>
      <c r="G52" s="19"/>
      <c r="H52" s="165">
        <f t="shared" si="0"/>
        <v>0</v>
      </c>
    </row>
    <row r="53" spans="1:8" s="14" customFormat="1" ht="56.25" customHeight="1" thickBot="1">
      <c r="A53" s="146">
        <v>1000000</v>
      </c>
      <c r="B53" s="42"/>
      <c r="C53" s="46"/>
      <c r="D53" s="82" t="s">
        <v>94</v>
      </c>
      <c r="E53" s="83"/>
      <c r="F53" s="166">
        <f>SUM(F54:F56)</f>
        <v>150000</v>
      </c>
      <c r="G53" s="166">
        <f>SUM(G54:G56)</f>
        <v>0</v>
      </c>
      <c r="H53" s="166">
        <f>SUM(H54:H56)</f>
        <v>150000</v>
      </c>
    </row>
    <row r="54" spans="1:8" ht="58.5" customHeight="1">
      <c r="A54" s="147">
        <v>1011090</v>
      </c>
      <c r="B54" s="43" t="s">
        <v>11</v>
      </c>
      <c r="C54" s="43" t="s">
        <v>76</v>
      </c>
      <c r="D54" s="84" t="s">
        <v>145</v>
      </c>
      <c r="E54" s="85" t="s">
        <v>248</v>
      </c>
      <c r="F54" s="167">
        <v>50000</v>
      </c>
      <c r="G54" s="167"/>
      <c r="H54" s="52">
        <f t="shared" si="0"/>
        <v>50000</v>
      </c>
    </row>
    <row r="55" spans="1:8" ht="27.75" hidden="1" customHeight="1" thickBot="1">
      <c r="A55" s="124"/>
      <c r="B55" s="45" t="s">
        <v>95</v>
      </c>
      <c r="C55" s="45" t="s">
        <v>77</v>
      </c>
      <c r="D55" s="86" t="s">
        <v>96</v>
      </c>
      <c r="E55" s="87" t="s">
        <v>97</v>
      </c>
      <c r="F55" s="168"/>
      <c r="G55" s="168"/>
      <c r="H55" s="52">
        <f t="shared" si="0"/>
        <v>0</v>
      </c>
    </row>
    <row r="56" spans="1:8" ht="39.75" customHeight="1" thickBot="1">
      <c r="A56" s="123" t="s">
        <v>141</v>
      </c>
      <c r="B56" s="35" t="s">
        <v>193</v>
      </c>
      <c r="C56" s="44" t="s">
        <v>77</v>
      </c>
      <c r="D56" s="86" t="s">
        <v>96</v>
      </c>
      <c r="E56" s="88" t="s">
        <v>219</v>
      </c>
      <c r="F56" s="19">
        <v>100000</v>
      </c>
      <c r="G56" s="19"/>
      <c r="H56" s="52">
        <f t="shared" si="0"/>
        <v>100000</v>
      </c>
    </row>
    <row r="57" spans="1:8" ht="60.75" customHeight="1" thickBot="1">
      <c r="A57" s="196" t="s">
        <v>142</v>
      </c>
      <c r="B57" s="9"/>
      <c r="C57" s="10"/>
      <c r="D57" s="89" t="s">
        <v>43</v>
      </c>
      <c r="E57" s="90"/>
      <c r="F57" s="169">
        <f>SUM(F58+F61)</f>
        <v>412900</v>
      </c>
      <c r="G57" s="169">
        <f>SUM(G58+G61)</f>
        <v>0</v>
      </c>
      <c r="H57" s="169">
        <f>SUM(H58+H61)</f>
        <v>412900</v>
      </c>
    </row>
    <row r="58" spans="1:8" ht="37.5">
      <c r="A58" s="147">
        <v>1113140</v>
      </c>
      <c r="B58" s="33" t="s">
        <v>194</v>
      </c>
      <c r="C58" s="33"/>
      <c r="D58" s="59" t="s">
        <v>280</v>
      </c>
      <c r="E58" s="63"/>
      <c r="F58" s="16">
        <f>SUM(F59:F60)</f>
        <v>112900</v>
      </c>
      <c r="G58" s="16">
        <f>SUM(G59:G60)</f>
        <v>0</v>
      </c>
      <c r="H58" s="16">
        <f>SUM(H59:H60)</f>
        <v>112900</v>
      </c>
    </row>
    <row r="59" spans="1:8" s="31" customFormat="1" ht="62.25" customHeight="1">
      <c r="A59" s="148">
        <v>1113143</v>
      </c>
      <c r="B59" s="33" t="s">
        <v>279</v>
      </c>
      <c r="C59" s="33" t="s">
        <v>56</v>
      </c>
      <c r="D59" s="59" t="s">
        <v>281</v>
      </c>
      <c r="E59" s="63" t="s">
        <v>285</v>
      </c>
      <c r="F59" s="16">
        <v>62900</v>
      </c>
      <c r="G59" s="16"/>
      <c r="H59" s="17">
        <f>SUM(F59+G59)</f>
        <v>62900</v>
      </c>
    </row>
    <row r="60" spans="1:8" s="31" customFormat="1" ht="37.5">
      <c r="A60" s="148">
        <v>1113143</v>
      </c>
      <c r="B60" s="39" t="s">
        <v>279</v>
      </c>
      <c r="C60" s="39" t="s">
        <v>56</v>
      </c>
      <c r="D60" s="59" t="s">
        <v>281</v>
      </c>
      <c r="E60" s="66" t="s">
        <v>229</v>
      </c>
      <c r="F60" s="170">
        <v>50000</v>
      </c>
      <c r="G60" s="171"/>
      <c r="H60" s="172">
        <f>SUM(F60+G60)</f>
        <v>50000</v>
      </c>
    </row>
    <row r="61" spans="1:8" s="31" customFormat="1" ht="37.5">
      <c r="A61" s="147">
        <v>1115010</v>
      </c>
      <c r="B61" s="39" t="s">
        <v>296</v>
      </c>
      <c r="C61" s="39"/>
      <c r="D61" s="73" t="s">
        <v>297</v>
      </c>
      <c r="E61" s="66"/>
      <c r="F61" s="170">
        <f>SUM(F62:F63)</f>
        <v>300000</v>
      </c>
      <c r="G61" s="170">
        <f>SUM(G62:G63)</f>
        <v>0</v>
      </c>
      <c r="H61" s="170">
        <f>SUM(H62:H63)</f>
        <v>300000</v>
      </c>
    </row>
    <row r="62" spans="1:8" s="31" customFormat="1" ht="56.25">
      <c r="A62" s="148">
        <v>1115011</v>
      </c>
      <c r="B62" s="39" t="s">
        <v>195</v>
      </c>
      <c r="C62" s="39" t="s">
        <v>81</v>
      </c>
      <c r="D62" s="59" t="s">
        <v>146</v>
      </c>
      <c r="E62" s="326" t="s">
        <v>230</v>
      </c>
      <c r="F62" s="170">
        <v>172000</v>
      </c>
      <c r="G62" s="171"/>
      <c r="H62" s="172">
        <f>SUM(F62+G62)</f>
        <v>172000</v>
      </c>
    </row>
    <row r="63" spans="1:8" s="23" customFormat="1" ht="56.25" customHeight="1" thickBot="1">
      <c r="A63" s="148">
        <v>1115012</v>
      </c>
      <c r="B63" s="198" t="s">
        <v>277</v>
      </c>
      <c r="C63" s="198" t="s">
        <v>81</v>
      </c>
      <c r="D63" s="201" t="s">
        <v>278</v>
      </c>
      <c r="E63" s="327"/>
      <c r="F63" s="170">
        <v>128000</v>
      </c>
      <c r="G63" s="171"/>
      <c r="H63" s="172">
        <f>SUM(F63+G63)</f>
        <v>128000</v>
      </c>
    </row>
    <row r="64" spans="1:8" ht="57" thickBot="1">
      <c r="A64" s="153" t="s">
        <v>147</v>
      </c>
      <c r="B64" s="9"/>
      <c r="C64" s="9"/>
      <c r="D64" s="91" t="s">
        <v>44</v>
      </c>
      <c r="E64" s="90"/>
      <c r="F64" s="169">
        <f>SUM(F67+F69+F70+F71+F72+F73+F74+F75)</f>
        <v>2797400</v>
      </c>
      <c r="G64" s="169">
        <f>SUM(G67+G69+G70+G71+G72+G73+G74+G75)</f>
        <v>0</v>
      </c>
      <c r="H64" s="169">
        <f>SUM(H67+H69+H70+H71+H72+H73+H74+H75)</f>
        <v>2797400</v>
      </c>
    </row>
    <row r="65" spans="1:8" ht="0.75" hidden="1" customHeight="1">
      <c r="A65" s="126"/>
      <c r="B65" s="32" t="s">
        <v>45</v>
      </c>
      <c r="C65" s="32"/>
      <c r="D65" s="92" t="s">
        <v>46</v>
      </c>
      <c r="E65" s="93"/>
      <c r="F65" s="173"/>
      <c r="G65" s="173"/>
      <c r="H65" s="17">
        <f t="shared" ref="H65:H80" si="1">SUM(F65+G65)</f>
        <v>0</v>
      </c>
    </row>
    <row r="66" spans="1:8" ht="15.75" hidden="1" customHeight="1">
      <c r="A66" s="123"/>
      <c r="B66" s="32" t="s">
        <v>47</v>
      </c>
      <c r="C66" s="32"/>
      <c r="D66" s="59" t="s">
        <v>48</v>
      </c>
      <c r="E66" s="93"/>
      <c r="F66" s="173"/>
      <c r="G66" s="173"/>
      <c r="H66" s="17">
        <f t="shared" si="1"/>
        <v>0</v>
      </c>
    </row>
    <row r="67" spans="1:8" ht="41.25" customHeight="1">
      <c r="A67" s="147">
        <v>1412210</v>
      </c>
      <c r="B67" s="18" t="s">
        <v>298</v>
      </c>
      <c r="C67" s="18"/>
      <c r="D67" s="204" t="s">
        <v>299</v>
      </c>
      <c r="E67" s="66"/>
      <c r="F67" s="176">
        <f>F68</f>
        <v>570000</v>
      </c>
      <c r="G67" s="176">
        <f>G68</f>
        <v>0</v>
      </c>
      <c r="H67" s="176">
        <f>H68</f>
        <v>570000</v>
      </c>
    </row>
    <row r="68" spans="1:8" ht="61.5" customHeight="1">
      <c r="A68" s="148">
        <v>1412211</v>
      </c>
      <c r="B68" s="50" t="s">
        <v>197</v>
      </c>
      <c r="C68" s="51" t="s">
        <v>53</v>
      </c>
      <c r="D68" s="154" t="s">
        <v>148</v>
      </c>
      <c r="E68" s="66" t="s">
        <v>253</v>
      </c>
      <c r="F68" s="174">
        <v>570000</v>
      </c>
      <c r="G68" s="41"/>
      <c r="H68" s="175">
        <f>SUM(F68+G68)</f>
        <v>570000</v>
      </c>
    </row>
    <row r="69" spans="1:8" s="23" customFormat="1" ht="19.5" customHeight="1">
      <c r="A69" s="147">
        <v>1412220</v>
      </c>
      <c r="B69" s="32" t="s">
        <v>196</v>
      </c>
      <c r="C69" s="32" t="s">
        <v>50</v>
      </c>
      <c r="D69" s="75" t="s">
        <v>149</v>
      </c>
      <c r="E69" s="63" t="s">
        <v>249</v>
      </c>
      <c r="F69" s="173">
        <v>450000</v>
      </c>
      <c r="G69" s="173"/>
      <c r="H69" s="17">
        <f t="shared" si="1"/>
        <v>450000</v>
      </c>
    </row>
    <row r="70" spans="1:8" s="23" customFormat="1" ht="38.25" customHeight="1">
      <c r="A70" s="147">
        <v>1412220</v>
      </c>
      <c r="B70" s="32" t="s">
        <v>196</v>
      </c>
      <c r="C70" s="39" t="s">
        <v>50</v>
      </c>
      <c r="D70" s="75" t="s">
        <v>149</v>
      </c>
      <c r="E70" s="66" t="s">
        <v>220</v>
      </c>
      <c r="F70" s="170">
        <v>907400</v>
      </c>
      <c r="G70" s="170"/>
      <c r="H70" s="172">
        <f t="shared" si="1"/>
        <v>907400</v>
      </c>
    </row>
    <row r="71" spans="1:8" s="23" customFormat="1" ht="23.25" customHeight="1">
      <c r="A71" s="147">
        <v>1412220</v>
      </c>
      <c r="B71" s="32" t="s">
        <v>196</v>
      </c>
      <c r="C71" s="33" t="s">
        <v>50</v>
      </c>
      <c r="D71" s="75" t="s">
        <v>149</v>
      </c>
      <c r="E71" s="63" t="s">
        <v>250</v>
      </c>
      <c r="F71" s="41">
        <v>100000</v>
      </c>
      <c r="G71" s="41"/>
      <c r="H71" s="52">
        <f t="shared" si="1"/>
        <v>100000</v>
      </c>
    </row>
    <row r="72" spans="1:8" s="23" customFormat="1" ht="39" customHeight="1">
      <c r="A72" s="147">
        <v>1412220</v>
      </c>
      <c r="B72" s="32" t="s">
        <v>196</v>
      </c>
      <c r="C72" s="33" t="s">
        <v>50</v>
      </c>
      <c r="D72" s="75" t="s">
        <v>149</v>
      </c>
      <c r="E72" s="63" t="s">
        <v>251</v>
      </c>
      <c r="F72" s="41">
        <v>80000</v>
      </c>
      <c r="G72" s="41"/>
      <c r="H72" s="52">
        <f t="shared" si="1"/>
        <v>80000</v>
      </c>
    </row>
    <row r="73" spans="1:8" s="23" customFormat="1" ht="37.5">
      <c r="A73" s="147">
        <v>1412220</v>
      </c>
      <c r="B73" s="32" t="s">
        <v>196</v>
      </c>
      <c r="C73" s="33" t="s">
        <v>50</v>
      </c>
      <c r="D73" s="75" t="s">
        <v>149</v>
      </c>
      <c r="E73" s="63" t="s">
        <v>252</v>
      </c>
      <c r="F73" s="41">
        <v>390000</v>
      </c>
      <c r="G73" s="41"/>
      <c r="H73" s="52">
        <f t="shared" si="1"/>
        <v>390000</v>
      </c>
    </row>
    <row r="74" spans="1:8" s="23" customFormat="1" ht="37.5">
      <c r="A74" s="147">
        <v>1412220</v>
      </c>
      <c r="B74" s="32" t="s">
        <v>196</v>
      </c>
      <c r="C74" s="33" t="s">
        <v>50</v>
      </c>
      <c r="D74" s="75" t="s">
        <v>149</v>
      </c>
      <c r="E74" s="63" t="s">
        <v>286</v>
      </c>
      <c r="F74" s="41">
        <v>200000</v>
      </c>
      <c r="G74" s="41"/>
      <c r="H74" s="52">
        <f t="shared" si="1"/>
        <v>200000</v>
      </c>
    </row>
    <row r="75" spans="1:8" s="23" customFormat="1" ht="38.25" thickBot="1">
      <c r="A75" s="147">
        <v>1412220</v>
      </c>
      <c r="B75" s="205" t="s">
        <v>196</v>
      </c>
      <c r="C75" s="206" t="s">
        <v>50</v>
      </c>
      <c r="D75" s="75" t="s">
        <v>149</v>
      </c>
      <c r="E75" s="66" t="s">
        <v>254</v>
      </c>
      <c r="F75" s="174">
        <v>100000</v>
      </c>
      <c r="G75" s="174"/>
      <c r="H75" s="175">
        <f>SUM(F75+G75)</f>
        <v>100000</v>
      </c>
    </row>
    <row r="76" spans="1:8" s="23" customFormat="1" ht="19.5" hidden="1" thickBot="1">
      <c r="A76" s="147"/>
      <c r="B76" s="18"/>
      <c r="C76" s="18"/>
      <c r="D76" s="75"/>
      <c r="E76" s="66"/>
      <c r="F76" s="176"/>
      <c r="G76" s="176"/>
      <c r="H76" s="165"/>
    </row>
    <row r="77" spans="1:8" s="23" customFormat="1" ht="55.5" hidden="1" customHeight="1" thickBot="1">
      <c r="A77" s="148"/>
      <c r="B77" s="50"/>
      <c r="C77" s="51"/>
      <c r="D77" s="154"/>
      <c r="E77" s="66"/>
      <c r="F77" s="174"/>
      <c r="G77" s="41"/>
      <c r="H77" s="175"/>
    </row>
    <row r="78" spans="1:8" s="23" customFormat="1" ht="0.75" hidden="1" customHeight="1" thickBot="1">
      <c r="A78" s="150"/>
      <c r="B78" s="32" t="s">
        <v>49</v>
      </c>
      <c r="C78" s="32"/>
      <c r="D78" s="61" t="s">
        <v>51</v>
      </c>
      <c r="E78" s="63" t="s">
        <v>52</v>
      </c>
      <c r="F78" s="173"/>
      <c r="G78" s="41"/>
      <c r="H78" s="17">
        <f t="shared" si="1"/>
        <v>0</v>
      </c>
    </row>
    <row r="79" spans="1:8" s="23" customFormat="1" ht="0.75" hidden="1" customHeight="1" thickBot="1">
      <c r="A79" s="151"/>
      <c r="B79" s="39"/>
      <c r="C79" s="39"/>
      <c r="D79" s="94"/>
      <c r="E79" s="66"/>
      <c r="F79" s="170"/>
      <c r="G79" s="170"/>
      <c r="H79" s="172"/>
    </row>
    <row r="80" spans="1:8" s="31" customFormat="1" ht="48" hidden="1" customHeight="1">
      <c r="A80" s="152"/>
      <c r="B80" s="45" t="s">
        <v>41</v>
      </c>
      <c r="C80" s="45" t="s">
        <v>40</v>
      </c>
      <c r="D80" s="95" t="s">
        <v>42</v>
      </c>
      <c r="E80" s="66" t="s">
        <v>91</v>
      </c>
      <c r="F80" s="174"/>
      <c r="G80" s="174"/>
      <c r="H80" s="175">
        <f t="shared" si="1"/>
        <v>0</v>
      </c>
    </row>
    <row r="81" spans="1:12" s="23" customFormat="1" ht="19.5" hidden="1" thickBot="1">
      <c r="A81" s="147"/>
      <c r="B81" s="18"/>
      <c r="C81" s="18"/>
      <c r="D81" s="75"/>
      <c r="E81" s="66"/>
      <c r="F81" s="176"/>
      <c r="G81" s="176"/>
      <c r="H81" s="165"/>
    </row>
    <row r="82" spans="1:12" s="23" customFormat="1" ht="19.5" hidden="1" thickBot="1">
      <c r="A82" s="127"/>
      <c r="B82" s="35"/>
      <c r="C82" s="35"/>
      <c r="D82" s="96"/>
      <c r="E82" s="97"/>
      <c r="F82" s="176"/>
      <c r="G82" s="176"/>
      <c r="H82" s="177"/>
    </row>
    <row r="83" spans="1:12" ht="61.5" customHeight="1" thickBot="1">
      <c r="A83" s="153" t="s">
        <v>150</v>
      </c>
      <c r="B83" s="9"/>
      <c r="C83" s="9"/>
      <c r="D83" s="91" t="s">
        <v>54</v>
      </c>
      <c r="E83" s="254"/>
      <c r="F83" s="255">
        <f>SUM(F84+F90+F92+F94+F95+F97+F99+F100+F109)</f>
        <v>4337924</v>
      </c>
      <c r="G83" s="255">
        <f>SUM(G84+G90+G92+G94+G95+G97+G99+G100+G109)</f>
        <v>350000</v>
      </c>
      <c r="H83" s="255">
        <f>SUM(H84+H90+H92+H94+H95+H97+H99+H100+H109)</f>
        <v>4687924</v>
      </c>
    </row>
    <row r="84" spans="1:12" ht="177.75" customHeight="1">
      <c r="A84" s="147">
        <v>1513030</v>
      </c>
      <c r="B84" s="259" t="s">
        <v>329</v>
      </c>
      <c r="C84" s="260" t="s">
        <v>13</v>
      </c>
      <c r="D84" s="252" t="s">
        <v>330</v>
      </c>
      <c r="E84" s="257"/>
      <c r="F84" s="168">
        <f>SUM(F85:F88)</f>
        <v>216277</v>
      </c>
      <c r="G84" s="168">
        <f>SUM(G85:G88)</f>
        <v>0</v>
      </c>
      <c r="H84" s="168">
        <f>SUM(H85:H88)</f>
        <v>216277</v>
      </c>
    </row>
    <row r="85" spans="1:12" s="251" customFormat="1" ht="215.25" customHeight="1">
      <c r="A85" s="148">
        <v>1513031</v>
      </c>
      <c r="B85" s="261" t="s">
        <v>331</v>
      </c>
      <c r="C85" s="262" t="s">
        <v>13</v>
      </c>
      <c r="D85" s="253" t="s">
        <v>332</v>
      </c>
      <c r="E85" s="329" t="s">
        <v>258</v>
      </c>
      <c r="F85" s="321">
        <v>5075</v>
      </c>
      <c r="G85" s="258"/>
      <c r="H85" s="159">
        <f>SUM(F85+G85)</f>
        <v>5075</v>
      </c>
    </row>
    <row r="86" spans="1:12" s="251" customFormat="1" ht="86.25" customHeight="1">
      <c r="A86" s="148">
        <v>1513033</v>
      </c>
      <c r="B86" s="261" t="s">
        <v>333</v>
      </c>
      <c r="C86" s="262" t="s">
        <v>334</v>
      </c>
      <c r="D86" s="253" t="s">
        <v>335</v>
      </c>
      <c r="E86" s="329"/>
      <c r="F86" s="321">
        <v>722</v>
      </c>
      <c r="G86" s="258"/>
      <c r="H86" s="159">
        <f>SUM(F86+G86)</f>
        <v>722</v>
      </c>
    </row>
    <row r="87" spans="1:12" s="251" customFormat="1" ht="31.5">
      <c r="A87" s="148">
        <v>1513034</v>
      </c>
      <c r="B87" s="261" t="s">
        <v>336</v>
      </c>
      <c r="C87" s="262" t="s">
        <v>334</v>
      </c>
      <c r="D87" s="277" t="s">
        <v>337</v>
      </c>
      <c r="E87" s="329"/>
      <c r="F87" s="321">
        <v>1348</v>
      </c>
      <c r="G87" s="258"/>
      <c r="H87" s="159">
        <f>SUM(F87+G87)</f>
        <v>1348</v>
      </c>
    </row>
    <row r="88" spans="1:12" s="251" customFormat="1" ht="48" customHeight="1">
      <c r="A88" s="148">
        <v>1513037</v>
      </c>
      <c r="B88" s="261" t="s">
        <v>338</v>
      </c>
      <c r="C88" s="262" t="s">
        <v>334</v>
      </c>
      <c r="D88" s="277" t="s">
        <v>339</v>
      </c>
      <c r="E88" s="329"/>
      <c r="F88" s="321">
        <v>209132</v>
      </c>
      <c r="G88" s="258"/>
      <c r="H88" s="159">
        <f>SUM(F88+G88)</f>
        <v>209132</v>
      </c>
    </row>
    <row r="89" spans="1:12" s="23" customFormat="1" ht="37.5">
      <c r="A89" s="147">
        <v>1513400</v>
      </c>
      <c r="B89" s="32" t="s">
        <v>198</v>
      </c>
      <c r="C89" s="33" t="s">
        <v>11</v>
      </c>
      <c r="D89" s="320" t="s">
        <v>12</v>
      </c>
      <c r="E89" s="329"/>
      <c r="F89" s="238"/>
      <c r="G89" s="173">
        <v>250000</v>
      </c>
      <c r="H89" s="17">
        <f>SUM(F89+G89)</f>
        <v>250000</v>
      </c>
      <c r="I89" s="24"/>
      <c r="J89" s="25"/>
      <c r="K89" s="26"/>
      <c r="L89" s="27"/>
    </row>
    <row r="90" spans="1:12" s="23" customFormat="1" ht="37.5" customHeight="1">
      <c r="A90" s="147">
        <v>1513130</v>
      </c>
      <c r="B90" s="39" t="s">
        <v>300</v>
      </c>
      <c r="C90" s="39"/>
      <c r="D90" s="207" t="s">
        <v>301</v>
      </c>
      <c r="E90" s="256"/>
      <c r="F90" s="176">
        <f>SUM(F91)</f>
        <v>15000</v>
      </c>
      <c r="G90" s="176">
        <f>SUM(G91)</f>
        <v>0</v>
      </c>
      <c r="H90" s="176">
        <f>SUM(H91)</f>
        <v>15000</v>
      </c>
    </row>
    <row r="91" spans="1:12" s="142" customFormat="1" ht="56.25">
      <c r="A91" s="148">
        <v>1513132</v>
      </c>
      <c r="B91" s="208" t="s">
        <v>200</v>
      </c>
      <c r="C91" s="208" t="s">
        <v>56</v>
      </c>
      <c r="D91" s="209" t="s">
        <v>57</v>
      </c>
      <c r="E91" s="101" t="s">
        <v>263</v>
      </c>
      <c r="F91" s="210">
        <v>15000</v>
      </c>
      <c r="G91" s="211"/>
      <c r="H91" s="159">
        <f>SUM(F91+G91)</f>
        <v>15000</v>
      </c>
    </row>
    <row r="92" spans="1:12" s="23" customFormat="1" ht="37.5">
      <c r="A92" s="147">
        <v>1513140</v>
      </c>
      <c r="B92" s="39" t="s">
        <v>194</v>
      </c>
      <c r="C92" s="39"/>
      <c r="D92" s="71" t="s">
        <v>280</v>
      </c>
      <c r="E92" s="101"/>
      <c r="F92" s="170">
        <f>SUM(F93)</f>
        <v>180000</v>
      </c>
      <c r="G92" s="170">
        <f>SUM(G93)</f>
        <v>0</v>
      </c>
      <c r="H92" s="170">
        <f>SUM(H93)</f>
        <v>180000</v>
      </c>
    </row>
    <row r="93" spans="1:12" s="142" customFormat="1" ht="45.75" customHeight="1">
      <c r="A93" s="148">
        <v>1513143</v>
      </c>
      <c r="B93" s="143" t="s">
        <v>279</v>
      </c>
      <c r="C93" s="143" t="s">
        <v>56</v>
      </c>
      <c r="D93" s="100" t="s">
        <v>281</v>
      </c>
      <c r="E93" s="63" t="s">
        <v>264</v>
      </c>
      <c r="F93" s="210">
        <v>180000</v>
      </c>
      <c r="G93" s="210"/>
      <c r="H93" s="159">
        <f>SUM(F93+G93)</f>
        <v>180000</v>
      </c>
    </row>
    <row r="94" spans="1:12" s="23" customFormat="1" ht="48" customHeight="1">
      <c r="A94" s="212">
        <v>1513160</v>
      </c>
      <c r="B94" s="39" t="s">
        <v>276</v>
      </c>
      <c r="C94" s="39" t="s">
        <v>56</v>
      </c>
      <c r="D94" s="213" t="s">
        <v>42</v>
      </c>
      <c r="E94" s="101" t="s">
        <v>273</v>
      </c>
      <c r="F94" s="170">
        <v>148000</v>
      </c>
      <c r="G94" s="170"/>
      <c r="H94" s="172">
        <f>SUM(F94+G94)</f>
        <v>148000</v>
      </c>
    </row>
    <row r="95" spans="1:12" s="23" customFormat="1" ht="100.5" customHeight="1">
      <c r="A95" s="214" t="s">
        <v>302</v>
      </c>
      <c r="B95" s="45" t="s">
        <v>303</v>
      </c>
      <c r="C95" s="215"/>
      <c r="D95" s="216" t="s">
        <v>304</v>
      </c>
      <c r="E95" s="217"/>
      <c r="F95" s="218">
        <f>SUM(F96)</f>
        <v>800000</v>
      </c>
      <c r="G95" s="218">
        <f>SUM(G96)</f>
        <v>0</v>
      </c>
      <c r="H95" s="218">
        <f>SUM(H96)</f>
        <v>800000</v>
      </c>
    </row>
    <row r="96" spans="1:12" s="142" customFormat="1" ht="93" customHeight="1">
      <c r="A96" s="219" t="s">
        <v>282</v>
      </c>
      <c r="B96" s="220" t="s">
        <v>283</v>
      </c>
      <c r="C96" s="220" t="s">
        <v>58</v>
      </c>
      <c r="D96" s="221" t="s">
        <v>152</v>
      </c>
      <c r="E96" s="99" t="s">
        <v>266</v>
      </c>
      <c r="F96" s="222">
        <v>800000</v>
      </c>
      <c r="G96" s="222"/>
      <c r="H96" s="223">
        <f>SUM(F96+G96)</f>
        <v>800000</v>
      </c>
    </row>
    <row r="97" spans="1:12" s="199" customFormat="1" ht="42" customHeight="1">
      <c r="A97" s="197" t="s">
        <v>305</v>
      </c>
      <c r="B97" s="198" t="s">
        <v>306</v>
      </c>
      <c r="C97" s="198"/>
      <c r="D97" s="131" t="s">
        <v>123</v>
      </c>
      <c r="E97" s="200"/>
      <c r="F97" s="170">
        <f>SUM(F98)</f>
        <v>250000</v>
      </c>
      <c r="G97" s="170">
        <f>SUM(G98)</f>
        <v>0</v>
      </c>
      <c r="H97" s="170">
        <f>SUM(H98)</f>
        <v>250000</v>
      </c>
    </row>
    <row r="98" spans="1:12" s="142" customFormat="1" ht="37.5" customHeight="1">
      <c r="A98" s="148">
        <v>1513201</v>
      </c>
      <c r="B98" s="208" t="s">
        <v>199</v>
      </c>
      <c r="C98" s="208" t="s">
        <v>13</v>
      </c>
      <c r="D98" s="209" t="s">
        <v>55</v>
      </c>
      <c r="E98" s="101" t="s">
        <v>262</v>
      </c>
      <c r="F98" s="210">
        <v>250000</v>
      </c>
      <c r="G98" s="210"/>
      <c r="H98" s="224">
        <f>SUM(F98+G98)</f>
        <v>250000</v>
      </c>
    </row>
    <row r="99" spans="1:12" s="23" customFormat="1" ht="36" customHeight="1">
      <c r="A99" s="124" t="s">
        <v>153</v>
      </c>
      <c r="B99" s="45" t="s">
        <v>202</v>
      </c>
      <c r="C99" s="45" t="s">
        <v>116</v>
      </c>
      <c r="D99" s="225" t="s">
        <v>154</v>
      </c>
      <c r="E99" s="226" t="s">
        <v>59</v>
      </c>
      <c r="F99" s="218">
        <v>65000</v>
      </c>
      <c r="G99" s="227"/>
      <c r="H99" s="168">
        <f>SUM(F99+G99)</f>
        <v>65000</v>
      </c>
    </row>
    <row r="100" spans="1:12" s="23" customFormat="1" ht="40.5" hidden="1" customHeight="1">
      <c r="A100" s="124" t="s">
        <v>291</v>
      </c>
      <c r="B100" s="45" t="s">
        <v>198</v>
      </c>
      <c r="C100" s="45" t="s">
        <v>11</v>
      </c>
      <c r="D100" s="228" t="s">
        <v>12</v>
      </c>
      <c r="E100" s="226"/>
      <c r="F100" s="227">
        <f>SUM(F101+F102+F103+F104+F105+F106+F107+F89+F108)</f>
        <v>2263647</v>
      </c>
      <c r="G100" s="227">
        <f>SUM(G101+G102+G103+G104+G105+G106+G107+G89+G108)</f>
        <v>350000</v>
      </c>
      <c r="H100" s="227">
        <f>SUM(H101+H102+H103+H104+H105+H106+H107+H89+H108)</f>
        <v>2613647</v>
      </c>
    </row>
    <row r="101" spans="1:12" s="23" customFormat="1" ht="76.5" customHeight="1">
      <c r="A101" s="229">
        <v>1513400</v>
      </c>
      <c r="B101" s="45" t="s">
        <v>198</v>
      </c>
      <c r="C101" s="45" t="s">
        <v>11</v>
      </c>
      <c r="D101" s="228" t="s">
        <v>12</v>
      </c>
      <c r="E101" s="226" t="s">
        <v>255</v>
      </c>
      <c r="F101" s="218">
        <v>130000</v>
      </c>
      <c r="G101" s="218"/>
      <c r="H101" s="168">
        <f t="shared" ref="H101:H108" si="2">SUM(F101+G101)</f>
        <v>130000</v>
      </c>
      <c r="I101" s="24"/>
      <c r="J101" s="25"/>
      <c r="K101" s="26"/>
      <c r="L101" s="27"/>
    </row>
    <row r="102" spans="1:12" s="23" customFormat="1" ht="37.5">
      <c r="A102" s="147">
        <v>1513400</v>
      </c>
      <c r="B102" s="32" t="s">
        <v>198</v>
      </c>
      <c r="C102" s="32" t="s">
        <v>11</v>
      </c>
      <c r="D102" s="98" t="s">
        <v>12</v>
      </c>
      <c r="E102" s="99" t="s">
        <v>256</v>
      </c>
      <c r="F102" s="173">
        <v>1200000</v>
      </c>
      <c r="G102" s="173"/>
      <c r="H102" s="17">
        <f t="shared" si="2"/>
        <v>1200000</v>
      </c>
      <c r="I102" s="24"/>
      <c r="J102" s="25"/>
      <c r="K102" s="26"/>
      <c r="L102" s="27"/>
    </row>
    <row r="103" spans="1:12" s="23" customFormat="1" ht="37.5">
      <c r="A103" s="147">
        <v>1513400</v>
      </c>
      <c r="B103" s="32" t="s">
        <v>198</v>
      </c>
      <c r="C103" s="33" t="s">
        <v>11</v>
      </c>
      <c r="D103" s="98" t="s">
        <v>12</v>
      </c>
      <c r="E103" s="63" t="s">
        <v>257</v>
      </c>
      <c r="F103" s="41"/>
      <c r="G103" s="173">
        <v>100000</v>
      </c>
      <c r="H103" s="17">
        <f t="shared" si="2"/>
        <v>100000</v>
      </c>
      <c r="I103" s="24"/>
      <c r="J103" s="25"/>
      <c r="K103" s="26"/>
      <c r="L103" s="27"/>
    </row>
    <row r="104" spans="1:12" s="23" customFormat="1" ht="37.5">
      <c r="A104" s="147">
        <v>1513400</v>
      </c>
      <c r="B104" s="32" t="s">
        <v>198</v>
      </c>
      <c r="C104" s="33" t="s">
        <v>11</v>
      </c>
      <c r="D104" s="64" t="s">
        <v>12</v>
      </c>
      <c r="E104" s="80" t="s">
        <v>259</v>
      </c>
      <c r="F104" s="41">
        <v>45000</v>
      </c>
      <c r="G104" s="173"/>
      <c r="H104" s="17">
        <f t="shared" si="2"/>
        <v>45000</v>
      </c>
      <c r="I104" s="24"/>
      <c r="J104" s="25"/>
      <c r="K104" s="26"/>
      <c r="L104" s="27"/>
    </row>
    <row r="105" spans="1:12" s="23" customFormat="1" ht="37.5">
      <c r="A105" s="147">
        <v>1513400</v>
      </c>
      <c r="B105" s="32" t="s">
        <v>198</v>
      </c>
      <c r="C105" s="33" t="s">
        <v>11</v>
      </c>
      <c r="D105" s="64" t="s">
        <v>12</v>
      </c>
      <c r="E105" s="80" t="s">
        <v>260</v>
      </c>
      <c r="F105" s="41">
        <v>102000</v>
      </c>
      <c r="G105" s="173"/>
      <c r="H105" s="17">
        <f t="shared" si="2"/>
        <v>102000</v>
      </c>
      <c r="I105" s="24"/>
      <c r="J105" s="25"/>
      <c r="K105" s="26"/>
      <c r="L105" s="27"/>
    </row>
    <row r="106" spans="1:12" s="23" customFormat="1" ht="37.5">
      <c r="A106" s="147">
        <v>1513400</v>
      </c>
      <c r="B106" s="32" t="s">
        <v>198</v>
      </c>
      <c r="C106" s="33" t="s">
        <v>11</v>
      </c>
      <c r="D106" s="64" t="s">
        <v>12</v>
      </c>
      <c r="E106" s="80" t="s">
        <v>261</v>
      </c>
      <c r="F106" s="41">
        <v>536647</v>
      </c>
      <c r="G106" s="173"/>
      <c r="H106" s="17">
        <f t="shared" si="2"/>
        <v>536647</v>
      </c>
      <c r="I106" s="24"/>
      <c r="J106" s="25"/>
      <c r="K106" s="26"/>
      <c r="L106" s="27"/>
    </row>
    <row r="107" spans="1:12" s="23" customFormat="1" ht="43.5" customHeight="1">
      <c r="A107" s="147">
        <v>1513400</v>
      </c>
      <c r="B107" s="32" t="s">
        <v>198</v>
      </c>
      <c r="C107" s="33" t="s">
        <v>11</v>
      </c>
      <c r="D107" s="64" t="s">
        <v>12</v>
      </c>
      <c r="E107" s="100" t="s">
        <v>115</v>
      </c>
      <c r="F107" s="41">
        <v>200000</v>
      </c>
      <c r="G107" s="41"/>
      <c r="H107" s="52">
        <f t="shared" si="2"/>
        <v>200000</v>
      </c>
    </row>
    <row r="108" spans="1:12" s="199" customFormat="1" ht="42" customHeight="1">
      <c r="A108" s="197" t="s">
        <v>291</v>
      </c>
      <c r="B108" s="198" t="s">
        <v>198</v>
      </c>
      <c r="C108" s="198" t="s">
        <v>11</v>
      </c>
      <c r="D108" s="64" t="s">
        <v>12</v>
      </c>
      <c r="E108" s="57" t="s">
        <v>326</v>
      </c>
      <c r="F108" s="170">
        <v>50000</v>
      </c>
      <c r="G108" s="41"/>
      <c r="H108" s="52">
        <f t="shared" si="2"/>
        <v>50000</v>
      </c>
    </row>
    <row r="109" spans="1:12" s="23" customFormat="1" ht="81" customHeight="1" thickBot="1">
      <c r="A109" s="147">
        <v>1513500</v>
      </c>
      <c r="B109" s="33" t="s">
        <v>201</v>
      </c>
      <c r="C109" s="33" t="s">
        <v>56</v>
      </c>
      <c r="D109" s="34" t="s">
        <v>151</v>
      </c>
      <c r="E109" s="63" t="s">
        <v>265</v>
      </c>
      <c r="F109" s="170">
        <v>400000</v>
      </c>
      <c r="G109" s="170"/>
      <c r="H109" s="52">
        <f>SUM(F109+G109)</f>
        <v>400000</v>
      </c>
    </row>
    <row r="110" spans="1:12" ht="61.5" customHeight="1" thickBot="1">
      <c r="A110" s="153" t="s">
        <v>155</v>
      </c>
      <c r="B110" s="9"/>
      <c r="C110" s="9"/>
      <c r="D110" s="91" t="s">
        <v>60</v>
      </c>
      <c r="E110" s="90"/>
      <c r="F110" s="169">
        <f>SUM(F111+F112+F113+F116+F124+F125+F126+F127+F128+F131+F129+F123+F130)</f>
        <v>45194070</v>
      </c>
      <c r="G110" s="169">
        <f>SUM(G111+G112+G113+G116+G124+G125+G126+G127+G128+G131+G129+G123+G130)</f>
        <v>32992387</v>
      </c>
      <c r="H110" s="169">
        <f>SUM(H111+H112+H113+H116+H124+H125+H126+H127+H128+H131+H129+H123+H130)</f>
        <v>78186457</v>
      </c>
    </row>
    <row r="111" spans="1:12" s="23" customFormat="1" ht="75">
      <c r="A111" s="126" t="s">
        <v>157</v>
      </c>
      <c r="B111" s="32" t="s">
        <v>203</v>
      </c>
      <c r="C111" s="32" t="s">
        <v>61</v>
      </c>
      <c r="D111" s="103" t="s">
        <v>156</v>
      </c>
      <c r="E111" s="99" t="s">
        <v>244</v>
      </c>
      <c r="F111" s="173"/>
      <c r="G111" s="173">
        <v>3980000</v>
      </c>
      <c r="H111" s="52">
        <f t="shared" ref="H111:H131" si="3">SUM(F111+G111)</f>
        <v>3980000</v>
      </c>
    </row>
    <row r="112" spans="1:12" s="23" customFormat="1" ht="75" customHeight="1">
      <c r="A112" s="123" t="s">
        <v>157</v>
      </c>
      <c r="B112" s="32" t="s">
        <v>203</v>
      </c>
      <c r="C112" s="33" t="s">
        <v>61</v>
      </c>
      <c r="D112" s="103" t="s">
        <v>156</v>
      </c>
      <c r="E112" s="63" t="s">
        <v>242</v>
      </c>
      <c r="F112" s="41"/>
      <c r="G112" s="41">
        <v>711187</v>
      </c>
      <c r="H112" s="52">
        <f t="shared" si="3"/>
        <v>711187</v>
      </c>
    </row>
    <row r="113" spans="1:8" s="23" customFormat="1" ht="45" customHeight="1">
      <c r="A113" s="123" t="s">
        <v>307</v>
      </c>
      <c r="B113" s="33" t="s">
        <v>308</v>
      </c>
      <c r="C113" s="33"/>
      <c r="D113" s="137" t="s">
        <v>309</v>
      </c>
      <c r="E113" s="63"/>
      <c r="F113" s="41">
        <f>SUM(F114:F115)</f>
        <v>0</v>
      </c>
      <c r="G113" s="41">
        <f>SUM(G114:G115)</f>
        <v>2000000</v>
      </c>
      <c r="H113" s="41">
        <f>SUM(H114:H115)</f>
        <v>2000000</v>
      </c>
    </row>
    <row r="114" spans="1:8" s="142" customFormat="1" ht="37.5">
      <c r="A114" s="138" t="s">
        <v>158</v>
      </c>
      <c r="B114" s="143" t="s">
        <v>204</v>
      </c>
      <c r="C114" s="143" t="s">
        <v>61</v>
      </c>
      <c r="D114" s="230" t="s">
        <v>159</v>
      </c>
      <c r="E114" s="63" t="s">
        <v>245</v>
      </c>
      <c r="F114" s="211"/>
      <c r="G114" s="158">
        <v>1000000</v>
      </c>
      <c r="H114" s="223">
        <f t="shared" si="3"/>
        <v>1000000</v>
      </c>
    </row>
    <row r="115" spans="1:8" s="142" customFormat="1" ht="37.5">
      <c r="A115" s="138" t="s">
        <v>158</v>
      </c>
      <c r="B115" s="143" t="s">
        <v>204</v>
      </c>
      <c r="C115" s="231" t="s">
        <v>61</v>
      </c>
      <c r="D115" s="232" t="s">
        <v>159</v>
      </c>
      <c r="E115" s="62" t="s">
        <v>243</v>
      </c>
      <c r="F115" s="211"/>
      <c r="G115" s="158">
        <v>1000000</v>
      </c>
      <c r="H115" s="223">
        <f t="shared" si="3"/>
        <v>1000000</v>
      </c>
    </row>
    <row r="116" spans="1:8" s="23" customFormat="1" ht="18.75" hidden="1">
      <c r="A116" s="123" t="s">
        <v>160</v>
      </c>
      <c r="B116" s="39" t="s">
        <v>206</v>
      </c>
      <c r="C116" s="233" t="s">
        <v>62</v>
      </c>
      <c r="D116" s="234" t="s">
        <v>63</v>
      </c>
      <c r="E116" s="203"/>
      <c r="F116" s="235">
        <f>SUM(F117:F122)</f>
        <v>34194070</v>
      </c>
      <c r="G116" s="235">
        <f>SUM(G117:G122)</f>
        <v>6678600</v>
      </c>
      <c r="H116" s="235">
        <f>SUM(H117:H122)</f>
        <v>40872670</v>
      </c>
    </row>
    <row r="117" spans="1:8" s="23" customFormat="1" ht="37.5">
      <c r="A117" s="123" t="s">
        <v>160</v>
      </c>
      <c r="B117" s="39" t="s">
        <v>206</v>
      </c>
      <c r="C117" s="233" t="s">
        <v>62</v>
      </c>
      <c r="D117" s="234" t="s">
        <v>63</v>
      </c>
      <c r="E117" s="236" t="s">
        <v>241</v>
      </c>
      <c r="F117" s="41">
        <v>17482970</v>
      </c>
      <c r="G117" s="41">
        <v>6678600</v>
      </c>
      <c r="H117" s="52">
        <f t="shared" si="3"/>
        <v>24161570</v>
      </c>
    </row>
    <row r="118" spans="1:8" s="23" customFormat="1" ht="37.5">
      <c r="A118" s="123" t="s">
        <v>160</v>
      </c>
      <c r="B118" s="39" t="s">
        <v>206</v>
      </c>
      <c r="C118" s="39" t="s">
        <v>62</v>
      </c>
      <c r="D118" s="192" t="s">
        <v>63</v>
      </c>
      <c r="E118" s="105" t="s">
        <v>239</v>
      </c>
      <c r="F118" s="41">
        <v>575000</v>
      </c>
      <c r="G118" s="41"/>
      <c r="H118" s="52">
        <f t="shared" si="3"/>
        <v>575000</v>
      </c>
    </row>
    <row r="119" spans="1:8" s="23" customFormat="1" ht="37.5">
      <c r="A119" s="123" t="s">
        <v>160</v>
      </c>
      <c r="B119" s="39" t="s">
        <v>206</v>
      </c>
      <c r="C119" s="39" t="s">
        <v>62</v>
      </c>
      <c r="D119" s="103" t="s">
        <v>63</v>
      </c>
      <c r="E119" s="105" t="s">
        <v>238</v>
      </c>
      <c r="F119" s="41">
        <v>8245000</v>
      </c>
      <c r="G119" s="41"/>
      <c r="H119" s="52">
        <f t="shared" si="3"/>
        <v>8245000</v>
      </c>
    </row>
    <row r="120" spans="1:8" s="23" customFormat="1" ht="37.5">
      <c r="A120" s="123" t="s">
        <v>160</v>
      </c>
      <c r="B120" s="39" t="s">
        <v>206</v>
      </c>
      <c r="C120" s="39" t="s">
        <v>62</v>
      </c>
      <c r="D120" s="103" t="s">
        <v>63</v>
      </c>
      <c r="E120" s="106" t="s">
        <v>236</v>
      </c>
      <c r="F120" s="170">
        <v>5318000</v>
      </c>
      <c r="G120" s="41"/>
      <c r="H120" s="52">
        <f t="shared" si="3"/>
        <v>5318000</v>
      </c>
    </row>
    <row r="121" spans="1:8" s="23" customFormat="1" ht="62.25" customHeight="1">
      <c r="A121" s="123" t="s">
        <v>160</v>
      </c>
      <c r="B121" s="39" t="s">
        <v>206</v>
      </c>
      <c r="C121" s="56" t="s">
        <v>62</v>
      </c>
      <c r="D121" s="103" t="s">
        <v>63</v>
      </c>
      <c r="E121" s="106" t="s">
        <v>237</v>
      </c>
      <c r="F121" s="170">
        <v>2273100</v>
      </c>
      <c r="G121" s="41"/>
      <c r="H121" s="52">
        <f t="shared" si="3"/>
        <v>2273100</v>
      </c>
    </row>
    <row r="122" spans="1:8" s="23" customFormat="1" ht="37.5">
      <c r="A122" s="124" t="s">
        <v>160</v>
      </c>
      <c r="B122" s="45" t="s">
        <v>206</v>
      </c>
      <c r="C122" s="45" t="s">
        <v>62</v>
      </c>
      <c r="D122" s="234" t="s">
        <v>63</v>
      </c>
      <c r="E122" s="237" t="s">
        <v>235</v>
      </c>
      <c r="F122" s="218">
        <v>300000</v>
      </c>
      <c r="G122" s="238"/>
      <c r="H122" s="52">
        <f t="shared" si="3"/>
        <v>300000</v>
      </c>
    </row>
    <row r="123" spans="1:8" s="23" customFormat="1" ht="75">
      <c r="A123" s="147">
        <v>4116120</v>
      </c>
      <c r="B123" s="248" t="s">
        <v>323</v>
      </c>
      <c r="C123" s="248" t="s">
        <v>62</v>
      </c>
      <c r="D123" s="247" t="s">
        <v>324</v>
      </c>
      <c r="E123" s="250" t="s">
        <v>327</v>
      </c>
      <c r="F123" s="218">
        <v>350000</v>
      </c>
      <c r="G123" s="240"/>
      <c r="H123" s="52">
        <f t="shared" si="3"/>
        <v>350000</v>
      </c>
    </row>
    <row r="124" spans="1:8" s="23" customFormat="1" ht="75">
      <c r="A124" s="147">
        <v>4116120</v>
      </c>
      <c r="B124" s="248" t="s">
        <v>323</v>
      </c>
      <c r="C124" s="248" t="s">
        <v>62</v>
      </c>
      <c r="D124" s="247" t="s">
        <v>324</v>
      </c>
      <c r="E124" s="264" t="s">
        <v>340</v>
      </c>
      <c r="F124" s="218">
        <v>350000</v>
      </c>
      <c r="G124" s="240"/>
      <c r="H124" s="52">
        <f t="shared" si="3"/>
        <v>350000</v>
      </c>
    </row>
    <row r="125" spans="1:8" s="23" customFormat="1" ht="112.5">
      <c r="A125" s="124" t="s">
        <v>185</v>
      </c>
      <c r="B125" s="45" t="s">
        <v>205</v>
      </c>
      <c r="C125" s="45" t="s">
        <v>62</v>
      </c>
      <c r="D125" s="239" t="s">
        <v>184</v>
      </c>
      <c r="E125" s="237" t="s">
        <v>287</v>
      </c>
      <c r="F125" s="218">
        <v>300000</v>
      </c>
      <c r="G125" s="240"/>
      <c r="H125" s="17">
        <f>SUM(F125+G125)</f>
        <v>300000</v>
      </c>
    </row>
    <row r="126" spans="1:8" s="23" customFormat="1" ht="37.5">
      <c r="A126" s="125" t="s">
        <v>161</v>
      </c>
      <c r="B126" s="241" t="s">
        <v>65</v>
      </c>
      <c r="C126" s="241" t="s">
        <v>64</v>
      </c>
      <c r="D126" s="242" t="s">
        <v>162</v>
      </c>
      <c r="E126" s="111" t="s">
        <v>246</v>
      </c>
      <c r="F126" s="176">
        <v>10000000</v>
      </c>
      <c r="G126" s="170">
        <v>18628000</v>
      </c>
      <c r="H126" s="172">
        <f t="shared" si="3"/>
        <v>28628000</v>
      </c>
    </row>
    <row r="127" spans="1:8" s="23" customFormat="1" ht="37.5">
      <c r="A127" s="147">
        <v>4017410</v>
      </c>
      <c r="B127" s="33" t="s">
        <v>188</v>
      </c>
      <c r="C127" s="33" t="s">
        <v>24</v>
      </c>
      <c r="D127" s="155" t="s">
        <v>163</v>
      </c>
      <c r="E127" s="105" t="s">
        <v>240</v>
      </c>
      <c r="F127" s="41"/>
      <c r="G127" s="41">
        <v>200000</v>
      </c>
      <c r="H127" s="172">
        <f t="shared" si="3"/>
        <v>200000</v>
      </c>
    </row>
    <row r="128" spans="1:8" s="23" customFormat="1" ht="56.25">
      <c r="A128" s="147">
        <v>4017470</v>
      </c>
      <c r="B128" s="33" t="s">
        <v>207</v>
      </c>
      <c r="C128" s="33" t="s">
        <v>25</v>
      </c>
      <c r="D128" s="149" t="s">
        <v>144</v>
      </c>
      <c r="E128" s="107" t="s">
        <v>234</v>
      </c>
      <c r="F128" s="41"/>
      <c r="G128" s="41">
        <v>97000</v>
      </c>
      <c r="H128" s="52">
        <f t="shared" si="3"/>
        <v>97000</v>
      </c>
    </row>
    <row r="129" spans="1:8" s="23" customFormat="1" ht="56.25">
      <c r="A129" s="147">
        <v>4017470</v>
      </c>
      <c r="B129" s="33" t="s">
        <v>207</v>
      </c>
      <c r="C129" s="33" t="s">
        <v>25</v>
      </c>
      <c r="D129" s="149" t="s">
        <v>144</v>
      </c>
      <c r="E129" s="108" t="s">
        <v>328</v>
      </c>
      <c r="F129" s="41"/>
      <c r="G129" s="41">
        <v>200600</v>
      </c>
      <c r="H129" s="52">
        <f t="shared" si="3"/>
        <v>200600</v>
      </c>
    </row>
    <row r="130" spans="1:8" s="23" customFormat="1" ht="45.75" customHeight="1">
      <c r="A130" s="147">
        <v>4017470</v>
      </c>
      <c r="B130" s="33" t="s">
        <v>207</v>
      </c>
      <c r="C130" s="33" t="s">
        <v>25</v>
      </c>
      <c r="D130" s="149" t="s">
        <v>144</v>
      </c>
      <c r="E130" s="263" t="s">
        <v>341</v>
      </c>
      <c r="F130" s="41"/>
      <c r="G130" s="41">
        <v>297000</v>
      </c>
      <c r="H130" s="52">
        <f t="shared" si="3"/>
        <v>297000</v>
      </c>
    </row>
    <row r="131" spans="1:8" s="23" customFormat="1" ht="57" thickBot="1">
      <c r="A131" s="123" t="s">
        <v>164</v>
      </c>
      <c r="B131" s="33" t="s">
        <v>192</v>
      </c>
      <c r="C131" s="33" t="s">
        <v>40</v>
      </c>
      <c r="D131" s="64" t="s">
        <v>42</v>
      </c>
      <c r="E131" s="107" t="s">
        <v>247</v>
      </c>
      <c r="F131" s="41"/>
      <c r="G131" s="41">
        <v>200000</v>
      </c>
      <c r="H131" s="52">
        <f t="shared" si="3"/>
        <v>200000</v>
      </c>
    </row>
    <row r="132" spans="1:8" ht="57" thickBot="1">
      <c r="A132" s="153" t="s">
        <v>165</v>
      </c>
      <c r="B132" s="12"/>
      <c r="C132" s="12"/>
      <c r="D132" s="109" t="s">
        <v>66</v>
      </c>
      <c r="E132" s="109"/>
      <c r="F132" s="169">
        <f>SUM(F134:F140)</f>
        <v>549000</v>
      </c>
      <c r="G132" s="169">
        <f>SUM(G134:G140)</f>
        <v>1288100</v>
      </c>
      <c r="H132" s="178">
        <f>SUM(F132+G132)</f>
        <v>1837100</v>
      </c>
    </row>
    <row r="133" spans="1:8" ht="19.5" hidden="1" thickBot="1">
      <c r="A133" s="126"/>
      <c r="B133" s="38"/>
      <c r="C133" s="38"/>
      <c r="D133" s="93"/>
      <c r="E133" s="93"/>
      <c r="F133" s="179"/>
      <c r="G133" s="179"/>
      <c r="H133" s="180"/>
    </row>
    <row r="134" spans="1:8" ht="57" hidden="1" thickBot="1">
      <c r="A134" s="123"/>
      <c r="B134" s="33" t="s">
        <v>16</v>
      </c>
      <c r="C134" s="33" t="s">
        <v>17</v>
      </c>
      <c r="D134" s="61" t="s">
        <v>18</v>
      </c>
      <c r="E134" s="80" t="s">
        <v>67</v>
      </c>
      <c r="F134" s="16"/>
      <c r="G134" s="41"/>
      <c r="H134" s="181">
        <f t="shared" ref="H134:H145" si="4">SUM(F134+G134)</f>
        <v>0</v>
      </c>
    </row>
    <row r="135" spans="1:8" ht="94.5" hidden="1" thickBot="1">
      <c r="A135" s="123"/>
      <c r="B135" s="32" t="s">
        <v>19</v>
      </c>
      <c r="C135" s="32" t="s">
        <v>25</v>
      </c>
      <c r="D135" s="64" t="s">
        <v>21</v>
      </c>
      <c r="E135" s="108" t="s">
        <v>68</v>
      </c>
      <c r="F135" s="21"/>
      <c r="G135" s="173"/>
      <c r="H135" s="181">
        <f t="shared" si="4"/>
        <v>0</v>
      </c>
    </row>
    <row r="136" spans="1:8" ht="39.75" customHeight="1" thickBot="1">
      <c r="A136" s="156">
        <v>4517310</v>
      </c>
      <c r="B136" s="32" t="s">
        <v>208</v>
      </c>
      <c r="C136" s="32" t="s">
        <v>17</v>
      </c>
      <c r="D136" s="110" t="s">
        <v>166</v>
      </c>
      <c r="E136" s="108" t="s">
        <v>289</v>
      </c>
      <c r="F136" s="21"/>
      <c r="G136" s="173">
        <v>10000</v>
      </c>
      <c r="H136" s="182">
        <f t="shared" si="4"/>
        <v>10000</v>
      </c>
    </row>
    <row r="137" spans="1:8" ht="60" customHeight="1">
      <c r="A137" s="156">
        <v>4517310</v>
      </c>
      <c r="B137" s="55" t="s">
        <v>208</v>
      </c>
      <c r="C137" s="55" t="s">
        <v>17</v>
      </c>
      <c r="D137" s="110" t="s">
        <v>166</v>
      </c>
      <c r="E137" s="108" t="s">
        <v>290</v>
      </c>
      <c r="F137" s="21">
        <v>50000</v>
      </c>
      <c r="G137" s="173"/>
      <c r="H137" s="275">
        <f t="shared" si="4"/>
        <v>50000</v>
      </c>
    </row>
    <row r="138" spans="1:8" ht="99.75" customHeight="1">
      <c r="A138" s="123" t="s">
        <v>167</v>
      </c>
      <c r="B138" s="32" t="s">
        <v>192</v>
      </c>
      <c r="C138" s="32" t="s">
        <v>40</v>
      </c>
      <c r="D138" s="75" t="s">
        <v>42</v>
      </c>
      <c r="E138" s="108" t="s">
        <v>223</v>
      </c>
      <c r="F138" s="21">
        <v>300000</v>
      </c>
      <c r="G138" s="274"/>
      <c r="H138" s="168">
        <f t="shared" si="4"/>
        <v>300000</v>
      </c>
    </row>
    <row r="139" spans="1:8" s="23" customFormat="1" ht="112.5">
      <c r="A139" s="123" t="s">
        <v>167</v>
      </c>
      <c r="B139" s="13" t="s">
        <v>192</v>
      </c>
      <c r="C139" s="13" t="s">
        <v>40</v>
      </c>
      <c r="D139" s="75" t="s">
        <v>42</v>
      </c>
      <c r="E139" s="63" t="s">
        <v>224</v>
      </c>
      <c r="F139" s="173">
        <v>199000</v>
      </c>
      <c r="G139" s="274"/>
      <c r="H139" s="168">
        <f t="shared" si="4"/>
        <v>199000</v>
      </c>
    </row>
    <row r="140" spans="1:8" ht="63.75" customHeight="1" thickBot="1">
      <c r="A140" s="123" t="s">
        <v>167</v>
      </c>
      <c r="B140" s="13" t="s">
        <v>192</v>
      </c>
      <c r="C140" s="13" t="s">
        <v>40</v>
      </c>
      <c r="D140" s="75" t="s">
        <v>42</v>
      </c>
      <c r="E140" s="276" t="s">
        <v>361</v>
      </c>
      <c r="F140" s="183"/>
      <c r="G140" s="176">
        <v>1278100</v>
      </c>
      <c r="H140" s="165">
        <f t="shared" si="4"/>
        <v>1278100</v>
      </c>
    </row>
    <row r="141" spans="1:8" ht="38.25" thickBot="1">
      <c r="A141" s="153" t="s">
        <v>168</v>
      </c>
      <c r="B141" s="9"/>
      <c r="C141" s="9"/>
      <c r="D141" s="91" t="s">
        <v>69</v>
      </c>
      <c r="E141" s="90"/>
      <c r="F141" s="169">
        <f>SUM(F142+F143+F144+F145)</f>
        <v>1995000</v>
      </c>
      <c r="G141" s="169">
        <f>SUM(G142+G143+G144+G145)</f>
        <v>0</v>
      </c>
      <c r="H141" s="169">
        <f>SUM(H142+H143+H144+H145)</f>
        <v>1995000</v>
      </c>
    </row>
    <row r="142" spans="1:8" s="23" customFormat="1" ht="37.5">
      <c r="A142" s="126" t="s">
        <v>169</v>
      </c>
      <c r="B142" s="32" t="s">
        <v>209</v>
      </c>
      <c r="C142" s="32" t="s">
        <v>70</v>
      </c>
      <c r="D142" s="75" t="s">
        <v>71</v>
      </c>
      <c r="E142" s="99" t="s">
        <v>226</v>
      </c>
      <c r="F142" s="173">
        <v>1500000</v>
      </c>
      <c r="G142" s="173"/>
      <c r="H142" s="17">
        <f t="shared" si="4"/>
        <v>1500000</v>
      </c>
    </row>
    <row r="143" spans="1:8" s="23" customFormat="1" ht="56.25">
      <c r="A143" s="126" t="s">
        <v>169</v>
      </c>
      <c r="B143" s="32" t="s">
        <v>209</v>
      </c>
      <c r="C143" s="33" t="s">
        <v>70</v>
      </c>
      <c r="D143" s="61" t="s">
        <v>71</v>
      </c>
      <c r="E143" s="60" t="s">
        <v>267</v>
      </c>
      <c r="F143" s="41">
        <v>150000</v>
      </c>
      <c r="G143" s="41"/>
      <c r="H143" s="172">
        <f t="shared" si="4"/>
        <v>150000</v>
      </c>
    </row>
    <row r="144" spans="1:8" s="23" customFormat="1" ht="37.5">
      <c r="A144" s="126" t="s">
        <v>169</v>
      </c>
      <c r="B144" s="32" t="s">
        <v>209</v>
      </c>
      <c r="C144" s="33" t="s">
        <v>70</v>
      </c>
      <c r="D144" s="61" t="s">
        <v>71</v>
      </c>
      <c r="E144" s="60" t="s">
        <v>268</v>
      </c>
      <c r="F144" s="41">
        <v>300000</v>
      </c>
      <c r="G144" s="41"/>
      <c r="H144" s="172">
        <f t="shared" si="4"/>
        <v>300000</v>
      </c>
    </row>
    <row r="145" spans="1:11" s="23" customFormat="1" ht="57" thickBot="1">
      <c r="A145" s="126" t="s">
        <v>169</v>
      </c>
      <c r="B145" s="32" t="s">
        <v>209</v>
      </c>
      <c r="C145" s="33" t="s">
        <v>70</v>
      </c>
      <c r="D145" s="61" t="s">
        <v>71</v>
      </c>
      <c r="E145" s="60" t="s">
        <v>269</v>
      </c>
      <c r="F145" s="41">
        <v>45000</v>
      </c>
      <c r="G145" s="41"/>
      <c r="H145" s="172">
        <f t="shared" si="4"/>
        <v>45000</v>
      </c>
    </row>
    <row r="146" spans="1:11" ht="57" thickBot="1">
      <c r="A146" s="195" t="s">
        <v>186</v>
      </c>
      <c r="B146" s="47"/>
      <c r="C146" s="48"/>
      <c r="D146" s="112" t="s">
        <v>72</v>
      </c>
      <c r="E146" s="113"/>
      <c r="F146" s="49">
        <f>SUM(F147+F148+F149+F150+F151+F154+F155+F157+F158+F160+F162+F163+F164+F167+F152+F153+F161+F165)</f>
        <v>0</v>
      </c>
      <c r="G146" s="49">
        <f>SUM(G147+G148+G149+G150+G151+G154+G155+G157+G158+G160+G162+G163+G164+G167+G152+G153+G161+G165)</f>
        <v>19253499</v>
      </c>
      <c r="H146" s="49">
        <f>SUM(H147+H148+H149+H150+H151+H154+H155+H157+H158+H160+H162+H163+H164+H167+H152+H153+H161+H165)</f>
        <v>19253499</v>
      </c>
    </row>
    <row r="147" spans="1:11" s="23" customFormat="1" ht="43.5" customHeight="1">
      <c r="A147" s="126" t="s">
        <v>171</v>
      </c>
      <c r="B147" s="13" t="s">
        <v>210</v>
      </c>
      <c r="C147" s="13" t="s">
        <v>25</v>
      </c>
      <c r="D147" s="75" t="s">
        <v>170</v>
      </c>
      <c r="E147" s="193" t="s">
        <v>221</v>
      </c>
      <c r="F147" s="194"/>
      <c r="G147" s="173">
        <v>12136945</v>
      </c>
      <c r="H147" s="165">
        <f>G147</f>
        <v>12136945</v>
      </c>
      <c r="I147" s="30"/>
      <c r="J147" s="30"/>
      <c r="K147" s="30"/>
    </row>
    <row r="148" spans="1:11" s="23" customFormat="1" ht="79.5" customHeight="1">
      <c r="A148" s="123" t="s">
        <v>172</v>
      </c>
      <c r="B148" s="39" t="s">
        <v>211</v>
      </c>
      <c r="C148" s="39" t="s">
        <v>73</v>
      </c>
      <c r="D148" s="243" t="s">
        <v>310</v>
      </c>
      <c r="E148" s="184" t="s">
        <v>270</v>
      </c>
      <c r="F148" s="40"/>
      <c r="G148" s="268">
        <v>81688</v>
      </c>
      <c r="H148" s="168">
        <f>G148</f>
        <v>81688</v>
      </c>
    </row>
    <row r="149" spans="1:11" s="23" customFormat="1" ht="37.5">
      <c r="A149" s="123" t="s">
        <v>173</v>
      </c>
      <c r="B149" s="33" t="s">
        <v>58</v>
      </c>
      <c r="C149" s="33" t="s">
        <v>74</v>
      </c>
      <c r="D149" s="131" t="s">
        <v>311</v>
      </c>
      <c r="E149" s="184" t="s">
        <v>270</v>
      </c>
      <c r="F149" s="11"/>
      <c r="G149" s="265">
        <v>1431802</v>
      </c>
      <c r="H149" s="17">
        <f>G149</f>
        <v>1431802</v>
      </c>
    </row>
    <row r="150" spans="1:11" s="23" customFormat="1" ht="112.5">
      <c r="A150" s="123" t="s">
        <v>174</v>
      </c>
      <c r="B150" s="33" t="s">
        <v>212</v>
      </c>
      <c r="C150" s="33" t="s">
        <v>75</v>
      </c>
      <c r="D150" s="149" t="s">
        <v>312</v>
      </c>
      <c r="E150" s="184" t="s">
        <v>270</v>
      </c>
      <c r="F150" s="11"/>
      <c r="G150" s="265">
        <v>3796864</v>
      </c>
      <c r="H150" s="172">
        <f t="shared" ref="H150:H157" si="5">SUM(F150+G150)</f>
        <v>3796864</v>
      </c>
    </row>
    <row r="151" spans="1:11" s="23" customFormat="1" ht="75">
      <c r="A151" s="123" t="s">
        <v>175</v>
      </c>
      <c r="B151" s="33" t="s">
        <v>11</v>
      </c>
      <c r="C151" s="33" t="s">
        <v>76</v>
      </c>
      <c r="D151" s="149" t="s">
        <v>145</v>
      </c>
      <c r="E151" s="184" t="s">
        <v>270</v>
      </c>
      <c r="F151" s="11"/>
      <c r="G151" s="265">
        <v>90000</v>
      </c>
      <c r="H151" s="172">
        <f t="shared" si="5"/>
        <v>90000</v>
      </c>
    </row>
    <row r="152" spans="1:11" s="23" customFormat="1" ht="56.25">
      <c r="A152" s="147">
        <v>4711170</v>
      </c>
      <c r="B152" s="266" t="s">
        <v>342</v>
      </c>
      <c r="C152" s="266" t="s">
        <v>77</v>
      </c>
      <c r="D152" s="149" t="s">
        <v>343</v>
      </c>
      <c r="E152" s="184" t="s">
        <v>270</v>
      </c>
      <c r="F152" s="11"/>
      <c r="G152" s="265">
        <v>270000</v>
      </c>
      <c r="H152" s="52">
        <f t="shared" si="5"/>
        <v>270000</v>
      </c>
    </row>
    <row r="153" spans="1:11" s="23" customFormat="1" ht="37.5">
      <c r="A153" s="147">
        <v>4712010</v>
      </c>
      <c r="B153" s="267" t="s">
        <v>344</v>
      </c>
      <c r="C153" s="267" t="s">
        <v>78</v>
      </c>
      <c r="D153" s="131" t="s">
        <v>345</v>
      </c>
      <c r="E153" s="184" t="s">
        <v>270</v>
      </c>
      <c r="F153" s="11"/>
      <c r="G153" s="265">
        <v>4500</v>
      </c>
      <c r="H153" s="52">
        <f t="shared" si="5"/>
        <v>4500</v>
      </c>
    </row>
    <row r="154" spans="1:11" s="23" customFormat="1" ht="75">
      <c r="A154" s="123" t="s">
        <v>176</v>
      </c>
      <c r="B154" s="33" t="s">
        <v>213</v>
      </c>
      <c r="C154" s="33" t="s">
        <v>78</v>
      </c>
      <c r="D154" s="131" t="s">
        <v>313</v>
      </c>
      <c r="E154" s="184" t="s">
        <v>270</v>
      </c>
      <c r="F154" s="11"/>
      <c r="G154" s="41">
        <v>59900</v>
      </c>
      <c r="H154" s="52">
        <f t="shared" si="5"/>
        <v>59900</v>
      </c>
    </row>
    <row r="155" spans="1:11" s="23" customFormat="1" ht="37.5">
      <c r="A155" s="123" t="s">
        <v>177</v>
      </c>
      <c r="B155" s="33" t="s">
        <v>214</v>
      </c>
      <c r="C155" s="33" t="s">
        <v>99</v>
      </c>
      <c r="D155" s="244" t="s">
        <v>314</v>
      </c>
      <c r="E155" s="184" t="s">
        <v>270</v>
      </c>
      <c r="F155" s="11"/>
      <c r="G155" s="41">
        <v>47207</v>
      </c>
      <c r="H155" s="52">
        <f t="shared" si="5"/>
        <v>47207</v>
      </c>
    </row>
    <row r="156" spans="1:11" s="23" customFormat="1" ht="93.75">
      <c r="A156" s="123" t="s">
        <v>368</v>
      </c>
      <c r="B156" s="33" t="s">
        <v>366</v>
      </c>
      <c r="C156" s="323"/>
      <c r="D156" s="324" t="s">
        <v>367</v>
      </c>
      <c r="E156" s="184"/>
      <c r="F156" s="11"/>
      <c r="G156" s="41">
        <v>500000</v>
      </c>
      <c r="H156" s="322">
        <f t="shared" si="5"/>
        <v>500000</v>
      </c>
    </row>
    <row r="157" spans="1:11" s="23" customFormat="1" ht="37.5">
      <c r="A157" s="123" t="s">
        <v>363</v>
      </c>
      <c r="B157" s="33" t="s">
        <v>364</v>
      </c>
      <c r="C157" s="33" t="s">
        <v>58</v>
      </c>
      <c r="D157" s="131" t="s">
        <v>365</v>
      </c>
      <c r="E157" s="184" t="s">
        <v>270</v>
      </c>
      <c r="F157" s="11"/>
      <c r="G157" s="41">
        <v>500000</v>
      </c>
      <c r="H157" s="322">
        <f t="shared" si="5"/>
        <v>500000</v>
      </c>
    </row>
    <row r="158" spans="1:11" s="23" customFormat="1" ht="38.25" customHeight="1">
      <c r="A158" s="123" t="s">
        <v>315</v>
      </c>
      <c r="B158" s="33" t="s">
        <v>316</v>
      </c>
      <c r="C158" s="33"/>
      <c r="D158" s="245" t="s">
        <v>317</v>
      </c>
      <c r="E158" s="184"/>
      <c r="F158" s="11">
        <f>F159</f>
        <v>0</v>
      </c>
      <c r="G158" s="11">
        <f>G159</f>
        <v>311900</v>
      </c>
      <c r="H158" s="11">
        <f>H159</f>
        <v>311900</v>
      </c>
    </row>
    <row r="159" spans="1:11" s="23" customFormat="1" ht="37.5">
      <c r="A159" s="123" t="s">
        <v>178</v>
      </c>
      <c r="B159" s="33" t="s">
        <v>215</v>
      </c>
      <c r="C159" s="33" t="s">
        <v>62</v>
      </c>
      <c r="D159" s="249" t="s">
        <v>318</v>
      </c>
      <c r="E159" s="184" t="s">
        <v>270</v>
      </c>
      <c r="F159" s="11"/>
      <c r="G159" s="41">
        <v>311900</v>
      </c>
      <c r="H159" s="52">
        <f t="shared" ref="H159:H173" si="6">SUM(F159+G159)</f>
        <v>311900</v>
      </c>
    </row>
    <row r="160" spans="1:11" s="23" customFormat="1" ht="37.5">
      <c r="A160" s="123" t="s">
        <v>179</v>
      </c>
      <c r="B160" s="33" t="s">
        <v>206</v>
      </c>
      <c r="C160" s="33" t="s">
        <v>62</v>
      </c>
      <c r="D160" s="149" t="s">
        <v>319</v>
      </c>
      <c r="E160" s="184" t="s">
        <v>271</v>
      </c>
      <c r="F160" s="11"/>
      <c r="G160" s="41">
        <v>150000</v>
      </c>
      <c r="H160" s="52">
        <f t="shared" si="6"/>
        <v>150000</v>
      </c>
    </row>
    <row r="161" spans="1:8" s="23" customFormat="1" ht="37.5">
      <c r="A161" s="123" t="s">
        <v>179</v>
      </c>
      <c r="B161" s="33" t="s">
        <v>206</v>
      </c>
      <c r="C161" s="33" t="s">
        <v>62</v>
      </c>
      <c r="D161" s="149" t="s">
        <v>319</v>
      </c>
      <c r="E161" s="184" t="s">
        <v>270</v>
      </c>
      <c r="F161" s="40"/>
      <c r="G161" s="170">
        <v>7100</v>
      </c>
      <c r="H161" s="52">
        <f t="shared" si="6"/>
        <v>7100</v>
      </c>
    </row>
    <row r="162" spans="1:8" s="23" customFormat="1" ht="37.5">
      <c r="A162" s="123" t="s">
        <v>180</v>
      </c>
      <c r="B162" s="39" t="s">
        <v>216</v>
      </c>
      <c r="C162" s="39" t="s">
        <v>79</v>
      </c>
      <c r="D162" s="246" t="s">
        <v>320</v>
      </c>
      <c r="E162" s="184" t="s">
        <v>270</v>
      </c>
      <c r="F162" s="40"/>
      <c r="G162" s="170">
        <v>64700</v>
      </c>
      <c r="H162" s="52">
        <f t="shared" si="6"/>
        <v>64700</v>
      </c>
    </row>
    <row r="163" spans="1:8" s="23" customFormat="1" ht="37.5">
      <c r="A163" s="123" t="s">
        <v>181</v>
      </c>
      <c r="B163" s="39" t="s">
        <v>217</v>
      </c>
      <c r="C163" s="39" t="s">
        <v>80</v>
      </c>
      <c r="D163" s="149" t="s">
        <v>321</v>
      </c>
      <c r="E163" s="184" t="s">
        <v>270</v>
      </c>
      <c r="F163" s="40"/>
      <c r="G163" s="41">
        <v>222793</v>
      </c>
      <c r="H163" s="172">
        <f t="shared" si="6"/>
        <v>222793</v>
      </c>
    </row>
    <row r="164" spans="1:8" ht="37.5">
      <c r="A164" s="125" t="s">
        <v>182</v>
      </c>
      <c r="B164" s="185" t="s">
        <v>218</v>
      </c>
      <c r="C164" s="186" t="s">
        <v>76</v>
      </c>
      <c r="D164" s="131" t="s">
        <v>322</v>
      </c>
      <c r="E164" s="184" t="s">
        <v>270</v>
      </c>
      <c r="F164" s="187"/>
      <c r="G164" s="269">
        <v>5000</v>
      </c>
      <c r="H164" s="191">
        <f t="shared" si="6"/>
        <v>5000</v>
      </c>
    </row>
    <row r="165" spans="1:8" ht="37.5">
      <c r="A165" s="147">
        <v>4715040</v>
      </c>
      <c r="B165" s="271" t="s">
        <v>346</v>
      </c>
      <c r="C165" s="271"/>
      <c r="D165" s="201" t="s">
        <v>347</v>
      </c>
      <c r="E165" s="184"/>
      <c r="F165" s="11">
        <f>F166</f>
        <v>0</v>
      </c>
      <c r="G165" s="11">
        <f>G166</f>
        <v>33100</v>
      </c>
      <c r="H165" s="11">
        <f>H166</f>
        <v>33100</v>
      </c>
    </row>
    <row r="166" spans="1:8" ht="37.5">
      <c r="A166" s="148">
        <v>4715041</v>
      </c>
      <c r="B166" s="272" t="s">
        <v>348</v>
      </c>
      <c r="C166" s="272" t="s">
        <v>81</v>
      </c>
      <c r="D166" s="273" t="s">
        <v>349</v>
      </c>
      <c r="E166" s="184" t="s">
        <v>270</v>
      </c>
      <c r="F166" s="187"/>
      <c r="G166" s="270">
        <v>33100</v>
      </c>
      <c r="H166" s="191">
        <f t="shared" si="6"/>
        <v>33100</v>
      </c>
    </row>
    <row r="167" spans="1:8" ht="38.25" thickBot="1">
      <c r="A167" s="128" t="s">
        <v>183</v>
      </c>
      <c r="B167" s="189" t="s">
        <v>65</v>
      </c>
      <c r="C167" s="293" t="s">
        <v>64</v>
      </c>
      <c r="D167" s="294" t="s">
        <v>162</v>
      </c>
      <c r="E167" s="188" t="s">
        <v>272</v>
      </c>
      <c r="F167" s="187"/>
      <c r="G167" s="190">
        <v>40000</v>
      </c>
      <c r="H167" s="191">
        <f t="shared" si="6"/>
        <v>40000</v>
      </c>
    </row>
    <row r="168" spans="1:8" ht="57" thickBot="1">
      <c r="A168" s="304" t="s">
        <v>354</v>
      </c>
      <c r="B168" s="305"/>
      <c r="C168" s="306"/>
      <c r="D168" s="307" t="s">
        <v>352</v>
      </c>
      <c r="E168" s="308"/>
      <c r="F168" s="309">
        <f>SUM(F169:F173)</f>
        <v>949000</v>
      </c>
      <c r="G168" s="309">
        <f>SUM(G169:G173)</f>
        <v>0</v>
      </c>
      <c r="H168" s="309">
        <f>SUM(H169:H173)</f>
        <v>949000</v>
      </c>
    </row>
    <row r="169" spans="1:8" ht="75">
      <c r="A169" s="299" t="s">
        <v>355</v>
      </c>
      <c r="B169" s="43" t="s">
        <v>356</v>
      </c>
      <c r="C169" s="300" t="s">
        <v>211</v>
      </c>
      <c r="D169" s="301" t="s">
        <v>353</v>
      </c>
      <c r="E169" s="316" t="s">
        <v>357</v>
      </c>
      <c r="F169" s="302">
        <v>300000</v>
      </c>
      <c r="G169" s="303"/>
      <c r="H169" s="191">
        <f t="shared" si="6"/>
        <v>300000</v>
      </c>
    </row>
    <row r="170" spans="1:8" ht="75">
      <c r="A170" s="299" t="s">
        <v>355</v>
      </c>
      <c r="B170" s="43" t="s">
        <v>356</v>
      </c>
      <c r="C170" s="297" t="s">
        <v>211</v>
      </c>
      <c r="D170" s="228" t="s">
        <v>353</v>
      </c>
      <c r="E170" s="317" t="s">
        <v>358</v>
      </c>
      <c r="F170" s="295">
        <v>300000</v>
      </c>
      <c r="G170" s="296"/>
      <c r="H170" s="191">
        <f t="shared" si="6"/>
        <v>300000</v>
      </c>
    </row>
    <row r="171" spans="1:8" ht="75">
      <c r="A171" s="299" t="s">
        <v>355</v>
      </c>
      <c r="B171" s="43" t="s">
        <v>356</v>
      </c>
      <c r="C171" s="298" t="s">
        <v>211</v>
      </c>
      <c r="D171" s="228" t="s">
        <v>353</v>
      </c>
      <c r="E171" s="318" t="s">
        <v>359</v>
      </c>
      <c r="F171" s="295">
        <v>199000</v>
      </c>
      <c r="G171" s="296"/>
      <c r="H171" s="191">
        <f t="shared" si="6"/>
        <v>199000</v>
      </c>
    </row>
    <row r="172" spans="1:8" ht="75.75" thickBot="1">
      <c r="A172" s="299" t="s">
        <v>355</v>
      </c>
      <c r="B172" s="43" t="s">
        <v>356</v>
      </c>
      <c r="C172" s="298" t="s">
        <v>211</v>
      </c>
      <c r="D172" s="228" t="s">
        <v>353</v>
      </c>
      <c r="E172" s="317" t="s">
        <v>369</v>
      </c>
      <c r="F172" s="295">
        <v>150000</v>
      </c>
      <c r="G172" s="296"/>
      <c r="H172" s="191">
        <f t="shared" si="6"/>
        <v>150000</v>
      </c>
    </row>
    <row r="173" spans="1:8" ht="81.75" hidden="1" customHeight="1" thickBot="1">
      <c r="A173" s="299" t="s">
        <v>355</v>
      </c>
      <c r="B173" s="43" t="s">
        <v>356</v>
      </c>
      <c r="C173" s="298" t="s">
        <v>211</v>
      </c>
      <c r="D173" s="228" t="s">
        <v>353</v>
      </c>
      <c r="E173" s="319"/>
      <c r="F173" s="295"/>
      <c r="G173" s="296"/>
      <c r="H173" s="191">
        <f t="shared" si="6"/>
        <v>0</v>
      </c>
    </row>
    <row r="174" spans="1:8" ht="19.5" hidden="1" thickBot="1">
      <c r="A174" s="128"/>
      <c r="B174" s="287"/>
      <c r="C174" s="287"/>
      <c r="D174" s="288"/>
      <c r="E174" s="289"/>
      <c r="F174" s="290"/>
      <c r="G174" s="291"/>
      <c r="H174" s="292"/>
    </row>
    <row r="175" spans="1:8" s="3" customFormat="1" ht="25.5" customHeight="1" thickBot="1">
      <c r="A175" s="310"/>
      <c r="B175" s="311"/>
      <c r="C175" s="312"/>
      <c r="D175" s="313" t="s">
        <v>82</v>
      </c>
      <c r="E175" s="314"/>
      <c r="F175" s="315">
        <f>SUM(F10+F53+F64+F83+F110+F132+F141+F146+F57+F168)</f>
        <v>58742453</v>
      </c>
      <c r="G175" s="315">
        <f>SUM(G10+G53+G64+G83+G110+G132+G141+G146+G57+G168)</f>
        <v>54219586</v>
      </c>
      <c r="H175" s="315">
        <f>SUM(H10+H53+H64+H83+H110+H132+H141+H146+H57+H168)</f>
        <v>112962039</v>
      </c>
    </row>
    <row r="176" spans="1:8">
      <c r="D176" s="14"/>
    </row>
    <row r="177" spans="1:10" hidden="1"/>
    <row r="178" spans="1:10" s="3" customFormat="1" ht="21.75" customHeight="1">
      <c r="A178" s="122"/>
      <c r="B178" s="3" t="s">
        <v>87</v>
      </c>
      <c r="C178" s="116"/>
      <c r="F178" s="116"/>
      <c r="G178" s="3" t="s">
        <v>83</v>
      </c>
    </row>
    <row r="179" spans="1:10" s="3" customFormat="1" ht="18.75">
      <c r="A179" s="122"/>
    </row>
    <row r="180" spans="1:10" s="3" customFormat="1" ht="15" customHeight="1">
      <c r="A180" s="122"/>
      <c r="B180" s="328" t="s">
        <v>105</v>
      </c>
      <c r="C180" s="328"/>
      <c r="D180" s="328"/>
      <c r="G180" s="3" t="s">
        <v>84</v>
      </c>
      <c r="H180" s="117"/>
      <c r="I180" s="117"/>
      <c r="J180" s="117"/>
    </row>
  </sheetData>
  <sheetProtection selectLockedCells="1" selectUnlockedCells="1"/>
  <mergeCells count="4">
    <mergeCell ref="B7:H7"/>
    <mergeCell ref="E62:E63"/>
    <mergeCell ref="B180:D180"/>
    <mergeCell ref="E85:E89"/>
  </mergeCells>
  <phoneticPr fontId="26" type="noConversion"/>
  <pageMargins left="0.62992125984251968" right="0.27559055118110237" top="0.43307086614173229" bottom="0.35433070866141736" header="0.51181102362204722" footer="0.51181102362204722"/>
  <pageSetup paperSize="9" scale="45" firstPageNumber="0" fitToHeight="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2017-03-20T13:42:14Z</cp:lastPrinted>
  <dcterms:created xsi:type="dcterms:W3CDTF">2016-01-05T10:54:52Z</dcterms:created>
  <dcterms:modified xsi:type="dcterms:W3CDTF">2021-11-04T09:08:08Z</dcterms:modified>
</cp:coreProperties>
</file>